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bl.ch\FILES\Sharepool2\EU_RELACS\Deliverables\WP5\D5.2\Appendices D5.2\weitere Anhänge\"/>
    </mc:Choice>
  </mc:AlternateContent>
  <bookViews>
    <workbookView xWindow="120" yWindow="50" windowWidth="11580" windowHeight="9850"/>
  </bookViews>
  <sheets>
    <sheet name="all data" sheetId="1" r:id="rId1"/>
    <sheet name="prep FFS 1" sheetId="2" r:id="rId2"/>
  </sheets>
  <definedNames>
    <definedName name="_xlnm.Print_Area" localSheetId="1">'prep FFS 1'!$A$1:$S$56</definedName>
  </definedNames>
  <calcPr calcId="152511"/>
</workbook>
</file>

<file path=xl/calcChain.xml><?xml version="1.0" encoding="utf-8"?>
<calcChain xmlns="http://schemas.openxmlformats.org/spreadsheetml/2006/main">
  <c r="H20" i="2" l="1"/>
  <c r="H22" i="2" s="1"/>
  <c r="D28" i="2" s="1"/>
  <c r="I20" i="2"/>
  <c r="I22" i="2" s="1"/>
  <c r="J20" i="2"/>
  <c r="J22" i="2" s="1"/>
  <c r="K20" i="2"/>
  <c r="K22" i="2" s="1"/>
  <c r="D29" i="2" s="1"/>
  <c r="L20" i="2"/>
  <c r="L22" i="2" s="1"/>
  <c r="M20" i="2"/>
  <c r="M22" i="2" s="1"/>
  <c r="D30" i="2" s="1"/>
  <c r="N20" i="2"/>
  <c r="N22" i="2" s="1"/>
  <c r="O20" i="2"/>
  <c r="O22" i="2" s="1"/>
  <c r="P20" i="2"/>
  <c r="P22" i="2" s="1"/>
  <c r="D31" i="2" s="1"/>
  <c r="S6" i="2"/>
  <c r="S7" i="2"/>
  <c r="S8" i="2"/>
  <c r="S9" i="2"/>
  <c r="S10" i="2"/>
  <c r="S11" i="2"/>
  <c r="S12" i="2"/>
  <c r="S13" i="2"/>
  <c r="S14" i="2"/>
  <c r="S15" i="2"/>
  <c r="S16" i="2"/>
  <c r="S5" i="2"/>
  <c r="S20" i="2" l="1"/>
  <c r="S22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R5" i="2"/>
  <c r="Q5" i="2"/>
  <c r="G20" i="2" l="1"/>
  <c r="G22" i="2" s="1"/>
  <c r="C28" i="2" s="1"/>
  <c r="C30" i="2"/>
  <c r="B31" i="2"/>
  <c r="C31" i="2"/>
  <c r="F20" i="2"/>
  <c r="F22" i="2" s="1"/>
  <c r="B28" i="2" l="1"/>
  <c r="Q22" i="2"/>
  <c r="Q20" i="2"/>
  <c r="R22" i="2"/>
  <c r="C29" i="2"/>
  <c r="R20" i="2"/>
  <c r="B29" i="2"/>
</calcChain>
</file>

<file path=xl/sharedStrings.xml><?xml version="1.0" encoding="utf-8"?>
<sst xmlns="http://schemas.openxmlformats.org/spreadsheetml/2006/main" count="99" uniqueCount="58">
  <si>
    <t>country</t>
  </si>
  <si>
    <t>farm</t>
  </si>
  <si>
    <t>CH</t>
  </si>
  <si>
    <t>Müller</t>
  </si>
  <si>
    <t>year</t>
  </si>
  <si>
    <t>month</t>
  </si>
  <si>
    <t>date of data collection</t>
  </si>
  <si>
    <t>AM-mastitis</t>
  </si>
  <si>
    <t>non AM-mastitis</t>
  </si>
  <si>
    <t>AM-endometritis</t>
  </si>
  <si>
    <t>non AM-endometritis</t>
  </si>
  <si>
    <t>non AM-fertility (hormones)</t>
  </si>
  <si>
    <t>AM-other</t>
  </si>
  <si>
    <t>non AM-other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</si>
  <si>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</si>
  <si>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</si>
  <si>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</si>
  <si>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</si>
  <si>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</si>
  <si>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</si>
  <si>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</si>
  <si>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</si>
  <si>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</si>
  <si>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</si>
  <si>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</si>
  <si>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</si>
  <si>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Please enter here only datasets of months which are completely finished!</t>
  </si>
  <si>
    <r>
      <t xml:space="preserve">Please enter here the 12 respective lines (months) from the "all data" table prior  </t>
    </r>
    <r>
      <rPr>
        <b/>
        <sz val="11"/>
        <color rgb="FFFF0000"/>
        <rFont val="Calibri"/>
        <family val="2"/>
        <scheme val="minor"/>
      </rPr>
      <t>FFS 1</t>
    </r>
    <r>
      <rPr>
        <sz val="11"/>
        <color theme="1"/>
        <rFont val="Calibri"/>
        <family val="2"/>
        <scheme val="minor"/>
      </rPr>
      <t xml:space="preserve"> (exclusively the FFS month itself as it will not be complete)</t>
    </r>
  </si>
  <si>
    <t xml:space="preserve">sum </t>
  </si>
  <si>
    <t>number of cows living on average on the farm in the respecive 12 months:</t>
  </si>
  <si>
    <t>per 100 cows and year</t>
  </si>
  <si>
    <t>AM total</t>
  </si>
  <si>
    <t>non AM total</t>
  </si>
  <si>
    <t>mastitis</t>
  </si>
  <si>
    <t>endometritis</t>
  </si>
  <si>
    <t>fertility</t>
  </si>
  <si>
    <t>table for figure yearly overview</t>
  </si>
  <si>
    <t>other</t>
  </si>
  <si>
    <t>AM</t>
  </si>
  <si>
    <t>non AM</t>
  </si>
  <si>
    <t>ALT-mastitis</t>
  </si>
  <si>
    <t>AM - antimicrobial</t>
  </si>
  <si>
    <t>ALT - alternative treatmetns</t>
  </si>
  <si>
    <t>ALT -endometritis</t>
  </si>
  <si>
    <t>ALT-other</t>
  </si>
  <si>
    <t>ALT-fertility</t>
  </si>
  <si>
    <t>ALT-endometritis</t>
  </si>
  <si>
    <t>ALT-total</t>
  </si>
  <si>
    <t>ALT</t>
  </si>
  <si>
    <t>Country</t>
  </si>
  <si>
    <t>Farm</t>
  </si>
  <si>
    <t>Date of data collection</t>
  </si>
  <si>
    <t>Year</t>
  </si>
  <si>
    <t>Month</t>
  </si>
  <si>
    <t>Non AM-mastitis</t>
  </si>
  <si>
    <t>Non AM-endometritis</t>
  </si>
  <si>
    <t>Non AM-fertility (hormones)</t>
  </si>
  <si>
    <t>Non AM-other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</si>
</sst>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" borderId="0" xfId="0" applyFill="1"/>
    <xf numFmtId="0" fontId="0" fillId="3" borderId="1" xfId="0" applyFill="1" applyBorder="1"/>
    <xf numFmtId="0" fontId="0" fillId="4" borderId="0" xfId="0" applyFill="1"/>
    <xf numFmtId="0" fontId="0" fillId="3" borderId="2" xfId="0" applyFill="1" applyBorder="1"/>
    <xf numFmtId="164" fontId="0" fillId="0" borderId="0" xfId="0" applyNumberFormat="1"/>
    <xf numFmtId="0" fontId="0" fillId="5" borderId="1" xfId="0" applyFill="1" applyBorder="1"/>
    <xf numFmtId="0" fontId="0" fillId="3" borderId="3" xfId="0" applyFill="1" applyBorder="1"/>
    <xf numFmtId="0" fontId="0" fillId="5" borderId="4" xfId="0" applyFill="1" applyBorder="1"/>
    <xf numFmtId="0" fontId="2" fillId="0" borderId="0" xfId="0" applyFont="1"/>
    <xf numFmtId="164" fontId="2" fillId="3" borderId="1" xfId="0" applyNumberFormat="1" applyFont="1" applyFill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5" borderId="4" xfId="0" applyFont="1" applyFill="1" applyBorder="1" applyAlignment="1">
      <alignment wrapText="1"/>
    </xf>
    <xf numFmtId="0" fontId="0" fillId="3" borderId="4" xfId="0" applyFill="1" applyBorder="1"/>
    <xf numFmtId="164" fontId="2" fillId="3" borderId="4" xfId="0" applyNumberFormat="1" applyFont="1" applyFill="1" applyBorder="1"/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'prep FFS 1'!$A$28</c:f>
              <c:strCache>
                <c:ptCount val="1"/>
                <c:pt idx="0">
                  <c:v>mastitis</c:v>
                </c:pt>
              </c:strCache>
            </c:strRef>
          </c:tx>
          <c:invertIfNegative val="0"/>
          <c:cat>
            <c:strRef>
              <c:f>'prep FFS 1'!$B$27:$D$27</c:f>
              <c:strCache>
                <c:ptCount val="3"/>
                <c:pt idx="0">
                  <c:v>AM</c:v>
                </c:pt>
                <c:pt idx="1">
                  <c:v>non AM</c:v>
                </c:pt>
                <c:pt idx="2">
                  <c:v>ALT</c:v>
                </c:pt>
              </c:strCache>
            </c:strRef>
          </c:cat>
          <c:val>
            <c:numRef>
              <c:f>'prep FFS 1'!$B$28:$D$28</c:f>
              <c:numCache>
                <c:formatCode>0.0</c:formatCode>
                <c:ptCount val="3"/>
                <c:pt idx="0">
                  <c:v>1.6666666666666667</c:v>
                </c:pt>
                <c:pt idx="1">
                  <c:v>17.5</c:v>
                </c:pt>
                <c:pt idx="2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6-4E8C-BBE0-C825A2CC3A9C}"/>
            </c:ext>
          </c:extLst>
        </c:ser>
        <c:ser>
          <c:idx val="1"/>
          <c:order val="1"/>
          <c:tx>
            <c:strRef>
              <c:f>'prep FFS 1'!$A$29</c:f>
              <c:strCache>
                <c:ptCount val="1"/>
                <c:pt idx="0">
                  <c:v>endometritis</c:v>
                </c:pt>
              </c:strCache>
            </c:strRef>
          </c:tx>
          <c:invertIfNegative val="0"/>
          <c:cat>
            <c:strRef>
              <c:f>'prep FFS 1'!$B$27:$D$27</c:f>
              <c:strCache>
                <c:ptCount val="3"/>
                <c:pt idx="0">
                  <c:v>AM</c:v>
                </c:pt>
                <c:pt idx="1">
                  <c:v>non AM</c:v>
                </c:pt>
                <c:pt idx="2">
                  <c:v>ALT</c:v>
                </c:pt>
              </c:strCache>
            </c:strRef>
          </c:cat>
          <c:val>
            <c:numRef>
              <c:f>'prep FFS 1'!$B$29:$D$29</c:f>
              <c:numCache>
                <c:formatCode>0.0</c:formatCode>
                <c:ptCount val="3"/>
                <c:pt idx="0">
                  <c:v>10.833333333333334</c:v>
                </c:pt>
                <c:pt idx="1">
                  <c:v>0.83333333333333337</c:v>
                </c:pt>
                <c:pt idx="2">
                  <c:v>1.6666666666666667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46-4E8C-BBE0-C825A2CC3A9C}"/>
            </c:ext>
          </c:extLst>
        </c:ser>
        <c:ser>
          <c:idx val="2"/>
          <c:order val="2"/>
          <c:tx>
            <c:strRef>
              <c:f>'prep FFS 1'!$A$30</c:f>
              <c:strCache>
                <c:ptCount val="1"/>
                <c:pt idx="0">
                  <c:v>fertility</c:v>
                </c:pt>
              </c:strCache>
            </c:strRef>
          </c:tx>
          <c:invertIfNegative val="0"/>
          <c:cat>
            <c:strRef>
              <c:f>'prep FFS 1'!$B$27:$D$27</c:f>
              <c:strCache>
                <c:ptCount val="3"/>
                <c:pt idx="0">
                  <c:v>AM</c:v>
                </c:pt>
                <c:pt idx="1">
                  <c:v>non AM</c:v>
                </c:pt>
                <c:pt idx="2">
                  <c:v>ALT</c:v>
                </c:pt>
              </c:strCache>
            </c:strRef>
          </c:cat>
          <c:val>
            <c:numRef>
              <c:f>'prep FFS 1'!$B$30:$D$30</c:f>
              <c:numCache>
                <c:formatCode>0.0</c:formatCode>
                <c:ptCount val="3"/>
                <c:pt idx="1">
                  <c:v>3.3333333333333335</c:v>
                </c:pt>
                <c:pt idx="2">
                  <c:v>4.1666666666666661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46-4E8C-BBE0-C825A2CC3A9C}"/>
            </c:ext>
          </c:extLst>
        </c:ser>
        <c:ser>
          <c:idx val="3"/>
          <c:order val="3"/>
          <c:tx>
            <c:strRef>
              <c:f>'prep FFS 1'!$A$31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'prep FFS 1'!$B$27:$D$27</c:f>
              <c:strCache>
                <c:ptCount val="3"/>
                <c:pt idx="0">
                  <c:v>AM</c:v>
                </c:pt>
                <c:pt idx="1">
                  <c:v>non AM</c:v>
                </c:pt>
                <c:pt idx="2">
                  <c:v>ALT</c:v>
                </c:pt>
              </c:strCache>
            </c:strRef>
          </c:cat>
          <c:val>
            <c:numRef>
              <c:f>'prep FFS 1'!$B$31:$D$31</c:f>
              <c:numCache>
                <c:formatCode>0.0</c:formatCode>
                <c:ptCount val="3"/>
                <c:pt idx="0">
                  <c:v>0.83333333333333337</c:v>
                </c:pt>
                <c:pt idx="1">
                  <c:v>4.1666666666666661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46-4E8C-BBE0-C825A2CC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7731056"/>
        <c:axId val="1587738672"/>
      </c:barChart>
      <c:catAx>
        <c:axId val="158773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="1" baseline="0"/>
            </a:pPr>
            <a:endParaRPr lang="en-US"/>
          </a:p>
        </c:txPr>
        <c:crossAx val="1587738672"/>
        <c:crosses val="autoZero"/>
        <c:auto val="1"/>
        <c:lblAlgn val="ctr"/>
        <c:lblOffset val="100"/>
        <c:noMultiLvlLbl val="0"/>
      </c:catAx>
      <c:valAx>
        <c:axId val="158773867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500" b="1" baseline="0"/>
            </a:pPr>
            <a:endParaRPr lang="en-US"/>
          </a:p>
        </c:txPr>
        <c:crossAx val="1587731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5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746125</xdr:colOff>
      <xdr:row>24</xdr:row>
      <xdr:rowOff>15874</xdr:rowOff>
    </xdr:from>
    <xdr:to>
      <xdr:col>18</xdr:col>
      <xdr:colOff>762000</xdr:colOff>
      <xdr:row>55</xdr:row>
      <xdr:rowOff>158749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G13" sqref="G13"/>
    </sheetView>
  </sheetViews>
  <sheetFormatPr defaultColWidth="11.453125" defaultRowHeight="14.5" x14ac:dyDescent="0.35"/>
  <cols>
    <col min="1" max="1" width="11.453125" style="1"/>
    <col min="2" max="2" width="26" style="1" customWidth="1"/>
    <col min="3" max="3" width="21.08984375" style="1" customWidth="1"/>
    <col min="4" max="4" width="9.36328125" style="1" customWidth="1"/>
    <col min="5" max="5" width="11.453125" style="1"/>
    <col min="6" max="6" width="12.6328125" style="3" customWidth="1"/>
    <col min="7" max="7" width="16.36328125" style="3" customWidth="1"/>
    <col min="8" max="8" width="12.54296875" style="3" customWidth="1"/>
    <col min="9" max="9" width="15.08984375" style="3" customWidth="1"/>
    <col min="10" max="10" width="16.6328125" style="3" customWidth="1"/>
    <col min="11" max="11" width="12.90625" style="3" customWidth="1"/>
    <col min="12" max="12" width="15.08984375" style="3" customWidth="1"/>
    <col min="13" max="13" width="11.90625" style="3" customWidth="1"/>
    <col min="14" max="14" width="10.453125" style="3" customWidth="1"/>
    <col min="15" max="15" width="13.54296875" style="3" customWidth="1"/>
    <col min="16" max="16" width="10.08984375" style="1" customWidth="1"/>
    <col min="17" max="16384" width="11.453125" style="1"/>
  </cols>
  <sheetData>
    <row r="1" spans="1:16" x14ac:dyDescent="0.35">
      <c r="A1" s="20" t="s">
        <v>26</v>
      </c>
      <c r="B1" s="21"/>
      <c r="F1" s="1"/>
      <c r="G1" s="3" t="s">
        <v>41</v>
      </c>
    </row>
    <row r="2" spans="1:16" x14ac:dyDescent="0.35">
      <c r="A2" s="21"/>
      <c r="B2" s="21"/>
      <c r="G2" s="3" t="s">
        <v>42</v>
      </c>
    </row>
    <row r="3" spans="1:16" x14ac:dyDescent="0.35">
      <c r="A3" s="22"/>
      <c r="B3" s="22"/>
    </row>
    <row r="4" spans="1:16" s="16" customFormat="1" ht="29" x14ac:dyDescent="0.35">
      <c r="A4" s="16" t="s">
        <v>49</v>
      </c>
      <c r="B4" s="16" t="s">
        <v>50</v>
      </c>
      <c r="C4" s="16" t="s">
        <v>51</v>
      </c>
      <c r="D4" s="16" t="s">
        <v>52</v>
      </c>
      <c r="E4" s="16" t="s">
        <v>53</v>
      </c>
      <c r="F4" s="15" t="s">
        <v>7</v>
      </c>
      <c r="G4" s="15" t="s">
        <v>54</v>
      </c>
      <c r="H4" s="15" t="s">
        <v>40</v>
      </c>
      <c r="I4" s="15" t="s">
        <v>9</v>
      </c>
      <c r="J4" s="15" t="s">
        <v>55</v>
      </c>
      <c r="K4" s="15" t="s">
        <v>43</v>
      </c>
      <c r="L4" s="15" t="s">
        <v>56</v>
      </c>
      <c r="M4" s="15" t="s">
        <v>45</v>
      </c>
      <c r="N4" s="15" t="s">
        <v>12</v>
      </c>
      <c r="O4" s="15" t="s">
        <v>57</v>
      </c>
      <c r="P4" s="15" t="s">
        <v>44</v>
      </c>
    </row>
    <row r="5" spans="1:16" x14ac:dyDescent="0.35">
      <c r="A5" s="1" t="s">
        <v>2</v>
      </c>
      <c r="B5" s="1" t="s">
        <v>3</v>
      </c>
      <c r="C5" s="2">
        <v>43416</v>
      </c>
      <c r="D5" s="1">
        <v>2017</v>
      </c>
      <c r="E5" s="2" t="s">
        <v>14</v>
      </c>
      <c r="F5" s="4">
        <v>2</v>
      </c>
      <c r="G5" s="4">
        <v>0</v>
      </c>
      <c r="H5" s="4">
        <v>1</v>
      </c>
      <c r="I5" s="4">
        <v>1</v>
      </c>
      <c r="J5" s="4">
        <v>0</v>
      </c>
      <c r="K5" s="4">
        <v>0</v>
      </c>
      <c r="L5" s="4">
        <v>1</v>
      </c>
      <c r="M5" s="4"/>
      <c r="N5" s="4">
        <v>2</v>
      </c>
      <c r="O5" s="4">
        <v>2</v>
      </c>
      <c r="P5" s="4">
        <v>6</v>
      </c>
    </row>
    <row r="6" spans="1:16" x14ac:dyDescent="0.35">
      <c r="C6" s="2"/>
      <c r="D6" s="1">
        <v>2017</v>
      </c>
      <c r="E6" s="2" t="s">
        <v>14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6" x14ac:dyDescent="0.35">
      <c r="D7" s="1">
        <v>2017</v>
      </c>
      <c r="E7" s="1" t="s">
        <v>15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x14ac:dyDescent="0.35">
      <c r="D8" s="1">
        <v>2017</v>
      </c>
      <c r="E8" s="2" t="s">
        <v>16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x14ac:dyDescent="0.35">
      <c r="D9" s="1">
        <v>2018</v>
      </c>
      <c r="E9" s="1" t="s">
        <v>17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x14ac:dyDescent="0.35">
      <c r="D10" s="1">
        <v>2018</v>
      </c>
      <c r="E10" s="2" t="s">
        <v>18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x14ac:dyDescent="0.35">
      <c r="D11" s="1">
        <v>2018</v>
      </c>
      <c r="E11" s="1" t="s">
        <v>19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6" x14ac:dyDescent="0.35">
      <c r="D12" s="1">
        <v>2018</v>
      </c>
      <c r="E12" s="2" t="s">
        <v>20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x14ac:dyDescent="0.35">
      <c r="D13" s="1">
        <v>2018</v>
      </c>
      <c r="E13" s="1" t="s">
        <v>21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x14ac:dyDescent="0.35">
      <c r="D14" s="1">
        <v>2018</v>
      </c>
      <c r="E14" s="2" t="s">
        <v>22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35">
      <c r="D15" s="1">
        <v>2018</v>
      </c>
      <c r="E15" s="1" t="s">
        <v>23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x14ac:dyDescent="0.35">
      <c r="D16" s="1">
        <v>2018</v>
      </c>
      <c r="E16" s="2" t="s">
        <v>24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4:15" x14ac:dyDescent="0.35">
      <c r="D17" s="1">
        <v>2018</v>
      </c>
      <c r="E17" s="1" t="s">
        <v>25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x14ac:dyDescent="0.35">
      <c r="D18" s="1">
        <v>2018</v>
      </c>
      <c r="E18" s="2" t="s">
        <v>14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5" x14ac:dyDescent="0.35">
      <c r="D19" s="1">
        <v>2018</v>
      </c>
      <c r="E19" s="1" t="s">
        <v>15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5" x14ac:dyDescent="0.35">
      <c r="D20" s="1">
        <v>2018</v>
      </c>
      <c r="E20" s="2" t="s">
        <v>16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4:15" x14ac:dyDescent="0.35">
      <c r="D21" s="1">
        <v>2019</v>
      </c>
      <c r="E21" s="1" t="s">
        <v>17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4:15" x14ac:dyDescent="0.35">
      <c r="D22" s="1">
        <v>2019</v>
      </c>
      <c r="E22" s="2" t="s">
        <v>18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4:15" x14ac:dyDescent="0.35">
      <c r="D23" s="1">
        <v>2019</v>
      </c>
      <c r="E23" s="1" t="s">
        <v>19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4:15" x14ac:dyDescent="0.35">
      <c r="D24" s="1">
        <v>2019</v>
      </c>
      <c r="E24" s="2" t="s">
        <v>20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4:15" x14ac:dyDescent="0.35">
      <c r="D25" s="1">
        <v>2019</v>
      </c>
      <c r="E25" s="1" t="s">
        <v>21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4:15" x14ac:dyDescent="0.35">
      <c r="D26" s="1">
        <v>2019</v>
      </c>
      <c r="E26" s="2" t="s">
        <v>22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4:15" x14ac:dyDescent="0.35">
      <c r="D27" s="1">
        <v>2019</v>
      </c>
      <c r="E27" s="1" t="s">
        <v>23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4:15" x14ac:dyDescent="0.35">
      <c r="D28" s="1">
        <v>2019</v>
      </c>
      <c r="E28" s="2" t="s">
        <v>24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4:15" x14ac:dyDescent="0.35">
      <c r="D29" s="1">
        <v>2019</v>
      </c>
      <c r="E29" s="1" t="s">
        <v>25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4:15" x14ac:dyDescent="0.35">
      <c r="D30" s="1">
        <v>2019</v>
      </c>
      <c r="E30" s="2" t="s">
        <v>14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4:15" x14ac:dyDescent="0.35">
      <c r="D31" s="1">
        <v>2019</v>
      </c>
      <c r="E31" s="1" t="s">
        <v>15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4:15" x14ac:dyDescent="0.35">
      <c r="D32" s="1">
        <v>2019</v>
      </c>
      <c r="E32" s="2" t="s">
        <v>16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4:15" x14ac:dyDescent="0.35">
      <c r="D33" s="1">
        <v>2020</v>
      </c>
      <c r="E33" s="1" t="s">
        <v>17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35">
      <c r="D34" s="1">
        <v>2020</v>
      </c>
      <c r="E34" s="1" t="s">
        <v>18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35">
      <c r="D35" s="1">
        <v>2020</v>
      </c>
      <c r="E35" s="2" t="s">
        <v>19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35">
      <c r="D36" s="1">
        <v>2020</v>
      </c>
      <c r="E36" s="1" t="s">
        <v>20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35">
      <c r="D37" s="1">
        <v>2020</v>
      </c>
      <c r="E37" s="1" t="s">
        <v>21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35">
      <c r="D38" s="1">
        <v>2020</v>
      </c>
      <c r="E38" s="2" t="s">
        <v>22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35">
      <c r="D39" s="1">
        <v>2020</v>
      </c>
      <c r="E39" s="1" t="s">
        <v>23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35">
      <c r="D40" s="1">
        <v>2020</v>
      </c>
      <c r="E40" s="1" t="s">
        <v>24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35">
      <c r="D41" s="1">
        <v>2020</v>
      </c>
      <c r="E41" s="2" t="s">
        <v>25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35">
      <c r="D42" s="1">
        <v>2020</v>
      </c>
      <c r="E42" s="1" t="s">
        <v>14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35">
      <c r="D43" s="1">
        <v>2020</v>
      </c>
      <c r="E43" s="1" t="s">
        <v>15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4:15" x14ac:dyDescent="0.35">
      <c r="D44" s="1">
        <v>2020</v>
      </c>
      <c r="E44" s="2" t="s">
        <v>16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4:15" x14ac:dyDescent="0.35">
      <c r="D45" s="1">
        <v>2021</v>
      </c>
      <c r="E45" s="1" t="s">
        <v>17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4:15" x14ac:dyDescent="0.35">
      <c r="D46" s="1">
        <v>2021</v>
      </c>
      <c r="E46" s="1" t="s">
        <v>18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4:15" x14ac:dyDescent="0.35">
      <c r="D47" s="1">
        <v>2021</v>
      </c>
      <c r="E47" s="2" t="s">
        <v>19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4:15" x14ac:dyDescent="0.35">
      <c r="D48" s="1">
        <v>2021</v>
      </c>
      <c r="E48" s="1" t="s">
        <v>20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4:15" x14ac:dyDescent="0.35">
      <c r="D49" s="1">
        <v>2021</v>
      </c>
      <c r="E49" s="1" t="s">
        <v>21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4:15" x14ac:dyDescent="0.35">
      <c r="D50" s="1">
        <v>2021</v>
      </c>
      <c r="E50" s="2" t="s">
        <v>22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4:15" x14ac:dyDescent="0.35">
      <c r="D51" s="1">
        <v>2021</v>
      </c>
      <c r="E51" s="1" t="s">
        <v>23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3" spans="4:15" x14ac:dyDescent="0.35">
      <c r="E53" s="2"/>
    </row>
    <row r="56" spans="4:15" x14ac:dyDescent="0.35">
      <c r="E56" s="2"/>
    </row>
    <row r="59" spans="4:15" x14ac:dyDescent="0.35">
      <c r="E59" s="2"/>
    </row>
    <row r="62" spans="4:15" x14ac:dyDescent="0.35">
      <c r="E62" s="2"/>
    </row>
    <row r="65" spans="5:5" x14ac:dyDescent="0.35">
      <c r="E65" s="2"/>
    </row>
    <row r="68" spans="5:5" x14ac:dyDescent="0.35">
      <c r="E68" s="2"/>
    </row>
    <row r="71" spans="5:5" x14ac:dyDescent="0.35">
      <c r="E71" s="2"/>
    </row>
  </sheetData>
  <mergeCells count="1">
    <mergeCell ref="A1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zoomScale="60" zoomScaleNormal="100" workbookViewId="0">
      <selection activeCell="A4" sqref="A4"/>
    </sheetView>
  </sheetViews>
  <sheetFormatPr defaultColWidth="10.90625" defaultRowHeight="14.5" x14ac:dyDescent="0.35"/>
  <cols>
    <col min="4" max="4" width="9.54296875" customWidth="1"/>
    <col min="5" max="5" width="9.36328125" customWidth="1"/>
    <col min="6" max="6" width="10.453125" customWidth="1"/>
    <col min="7" max="7" width="11.453125" customWidth="1"/>
    <col min="8" max="8" width="11.08984375" customWidth="1"/>
    <col min="9" max="9" width="14.36328125" customWidth="1"/>
    <col min="10" max="10" width="14.6328125" customWidth="1"/>
    <col min="11" max="11" width="13.90625" customWidth="1"/>
    <col min="12" max="12" width="14" customWidth="1"/>
    <col min="13" max="13" width="9" customWidth="1"/>
    <col min="14" max="14" width="10" customWidth="1"/>
    <col min="15" max="15" width="10.90625" customWidth="1"/>
    <col min="16" max="16" width="10.08984375" customWidth="1"/>
    <col min="19" max="20" width="12.453125" customWidth="1"/>
    <col min="21" max="21" width="11.453125" style="12"/>
  </cols>
  <sheetData>
    <row r="1" spans="1:21" x14ac:dyDescent="0.3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4" spans="1:21" s="16" customFormat="1" ht="43.5" x14ac:dyDescent="0.35">
      <c r="A4" s="16" t="s">
        <v>0</v>
      </c>
      <c r="B4" s="16" t="s">
        <v>1</v>
      </c>
      <c r="C4" s="16" t="s">
        <v>6</v>
      </c>
      <c r="D4" s="16" t="s">
        <v>4</v>
      </c>
      <c r="E4" s="16" t="s">
        <v>5</v>
      </c>
      <c r="F4" s="15" t="s">
        <v>7</v>
      </c>
      <c r="G4" s="15" t="s">
        <v>8</v>
      </c>
      <c r="H4" s="15" t="s">
        <v>40</v>
      </c>
      <c r="I4" s="15" t="s">
        <v>9</v>
      </c>
      <c r="J4" s="15" t="s">
        <v>10</v>
      </c>
      <c r="K4" s="15" t="s">
        <v>46</v>
      </c>
      <c r="L4" s="15" t="s">
        <v>11</v>
      </c>
      <c r="M4" s="15" t="s">
        <v>45</v>
      </c>
      <c r="N4" s="15" t="s">
        <v>12</v>
      </c>
      <c r="O4" s="15" t="s">
        <v>13</v>
      </c>
      <c r="P4" s="15" t="s">
        <v>44</v>
      </c>
      <c r="Q4" s="15" t="s">
        <v>31</v>
      </c>
      <c r="R4" s="15" t="s">
        <v>32</v>
      </c>
      <c r="S4" s="16" t="s">
        <v>47</v>
      </c>
      <c r="T4" s="15"/>
      <c r="U4" s="17"/>
    </row>
    <row r="5" spans="1:21" s="6" customFormat="1" x14ac:dyDescent="0.35">
      <c r="Q5" s="6">
        <f t="shared" ref="Q5:Q16" si="0">F5+I5+N5</f>
        <v>0</v>
      </c>
      <c r="R5" s="11">
        <f>G5+J5+L5+O5</f>
        <v>0</v>
      </c>
      <c r="S5" s="6">
        <f>H5+K5+M5+P5</f>
        <v>0</v>
      </c>
      <c r="T5" s="11"/>
      <c r="U5" s="10"/>
    </row>
    <row r="6" spans="1:21" s="6" customFormat="1" x14ac:dyDescent="0.35">
      <c r="F6" s="6">
        <v>2</v>
      </c>
      <c r="G6" s="6">
        <v>8</v>
      </c>
      <c r="Q6" s="6">
        <f t="shared" si="0"/>
        <v>2</v>
      </c>
      <c r="R6" s="11">
        <f t="shared" ref="R6:R16" si="1">G6+J6+L6+O6</f>
        <v>8</v>
      </c>
      <c r="S6" s="6">
        <f t="shared" ref="S6:S16" si="2">H6+K6+M6+P6</f>
        <v>0</v>
      </c>
      <c r="T6" s="11"/>
      <c r="U6" s="10"/>
    </row>
    <row r="7" spans="1:21" s="6" customFormat="1" x14ac:dyDescent="0.35">
      <c r="I7" s="6">
        <v>1</v>
      </c>
      <c r="Q7" s="6">
        <f t="shared" si="0"/>
        <v>1</v>
      </c>
      <c r="R7" s="11">
        <f t="shared" si="1"/>
        <v>0</v>
      </c>
      <c r="S7" s="6">
        <f t="shared" si="2"/>
        <v>0</v>
      </c>
      <c r="T7" s="11"/>
      <c r="U7" s="10"/>
    </row>
    <row r="8" spans="1:21" s="6" customFormat="1" x14ac:dyDescent="0.35">
      <c r="Q8" s="6">
        <f t="shared" si="0"/>
        <v>0</v>
      </c>
      <c r="R8" s="11">
        <f t="shared" si="1"/>
        <v>0</v>
      </c>
      <c r="S8" s="6">
        <f t="shared" si="2"/>
        <v>0</v>
      </c>
      <c r="T8" s="11"/>
      <c r="U8" s="10"/>
    </row>
    <row r="9" spans="1:21" s="6" customFormat="1" x14ac:dyDescent="0.35">
      <c r="G9" s="6">
        <v>6</v>
      </c>
      <c r="H9" s="6">
        <v>3</v>
      </c>
      <c r="J9" s="6">
        <v>1</v>
      </c>
      <c r="L9" s="6">
        <v>1</v>
      </c>
      <c r="Q9" s="6">
        <f t="shared" si="0"/>
        <v>0</v>
      </c>
      <c r="R9" s="11">
        <f t="shared" si="1"/>
        <v>8</v>
      </c>
      <c r="S9" s="6">
        <f t="shared" si="2"/>
        <v>3</v>
      </c>
      <c r="T9" s="11"/>
      <c r="U9" s="10"/>
    </row>
    <row r="10" spans="1:21" s="6" customFormat="1" x14ac:dyDescent="0.35">
      <c r="I10" s="6">
        <v>4</v>
      </c>
      <c r="Q10" s="6">
        <f t="shared" si="0"/>
        <v>4</v>
      </c>
      <c r="R10" s="11">
        <f t="shared" si="1"/>
        <v>0</v>
      </c>
      <c r="S10" s="6">
        <f t="shared" si="2"/>
        <v>0</v>
      </c>
      <c r="T10" s="11"/>
      <c r="U10" s="10"/>
    </row>
    <row r="11" spans="1:21" s="6" customFormat="1" x14ac:dyDescent="0.35">
      <c r="I11" s="6">
        <v>3</v>
      </c>
      <c r="M11" s="6">
        <v>5</v>
      </c>
      <c r="Q11" s="6">
        <f t="shared" si="0"/>
        <v>3</v>
      </c>
      <c r="R11" s="11">
        <f t="shared" si="1"/>
        <v>0</v>
      </c>
      <c r="S11" s="6">
        <f t="shared" si="2"/>
        <v>5</v>
      </c>
      <c r="T11" s="11"/>
      <c r="U11" s="10"/>
    </row>
    <row r="12" spans="1:21" s="6" customFormat="1" x14ac:dyDescent="0.35">
      <c r="G12" s="6">
        <v>4</v>
      </c>
      <c r="K12" s="6">
        <v>2</v>
      </c>
      <c r="Q12" s="6">
        <f t="shared" si="0"/>
        <v>0</v>
      </c>
      <c r="R12" s="11">
        <f t="shared" si="1"/>
        <v>4</v>
      </c>
      <c r="S12" s="6">
        <f t="shared" si="2"/>
        <v>2</v>
      </c>
      <c r="T12" s="11"/>
      <c r="U12" s="10"/>
    </row>
    <row r="13" spans="1:21" s="6" customFormat="1" x14ac:dyDescent="0.35">
      <c r="G13" s="6">
        <v>3</v>
      </c>
      <c r="I13" s="6">
        <v>5</v>
      </c>
      <c r="L13" s="6">
        <v>3</v>
      </c>
      <c r="Q13" s="6">
        <f t="shared" si="0"/>
        <v>5</v>
      </c>
      <c r="R13" s="11">
        <f t="shared" si="1"/>
        <v>6</v>
      </c>
      <c r="S13" s="6">
        <f t="shared" si="2"/>
        <v>0</v>
      </c>
      <c r="T13" s="11"/>
      <c r="U13" s="10"/>
    </row>
    <row r="14" spans="1:21" s="6" customFormat="1" x14ac:dyDescent="0.35">
      <c r="N14" s="6">
        <v>1</v>
      </c>
      <c r="Q14" s="6">
        <f t="shared" si="0"/>
        <v>1</v>
      </c>
      <c r="R14" s="11">
        <f t="shared" si="1"/>
        <v>0</v>
      </c>
      <c r="S14" s="6">
        <f t="shared" si="2"/>
        <v>0</v>
      </c>
      <c r="T14" s="11"/>
      <c r="U14" s="10"/>
    </row>
    <row r="15" spans="1:21" s="6" customFormat="1" x14ac:dyDescent="0.35">
      <c r="O15" s="6">
        <v>5</v>
      </c>
      <c r="Q15" s="6">
        <f t="shared" si="0"/>
        <v>0</v>
      </c>
      <c r="R15" s="11">
        <f t="shared" si="1"/>
        <v>5</v>
      </c>
      <c r="S15" s="6">
        <f t="shared" si="2"/>
        <v>0</v>
      </c>
      <c r="T15" s="11"/>
      <c r="U15" s="10"/>
    </row>
    <row r="16" spans="1:21" s="6" customFormat="1" x14ac:dyDescent="0.35">
      <c r="E16" s="8"/>
      <c r="Q16" s="6">
        <f t="shared" si="0"/>
        <v>0</v>
      </c>
      <c r="R16" s="11">
        <f t="shared" si="1"/>
        <v>0</v>
      </c>
      <c r="S16" s="6">
        <f t="shared" si="2"/>
        <v>0</v>
      </c>
      <c r="T16" s="11"/>
      <c r="U16" s="10"/>
    </row>
    <row r="18" spans="1:20" x14ac:dyDescent="0.35">
      <c r="A18" s="13" t="s">
        <v>29</v>
      </c>
      <c r="G18" s="7">
        <v>120</v>
      </c>
      <c r="H18" s="7"/>
    </row>
    <row r="20" spans="1:20" x14ac:dyDescent="0.35">
      <c r="C20" s="13" t="s">
        <v>28</v>
      </c>
      <c r="F20" s="6">
        <f>SUM(F5:F16)</f>
        <v>2</v>
      </c>
      <c r="G20" s="6">
        <f t="shared" ref="G20:P20" si="3">SUM(G5:G16)</f>
        <v>21</v>
      </c>
      <c r="H20" s="6">
        <f t="shared" si="3"/>
        <v>3</v>
      </c>
      <c r="I20" s="6">
        <f t="shared" si="3"/>
        <v>13</v>
      </c>
      <c r="J20" s="6">
        <f t="shared" si="3"/>
        <v>1</v>
      </c>
      <c r="K20" s="6">
        <f t="shared" si="3"/>
        <v>2</v>
      </c>
      <c r="L20" s="6">
        <f t="shared" si="3"/>
        <v>4</v>
      </c>
      <c r="M20" s="6">
        <f t="shared" si="3"/>
        <v>5</v>
      </c>
      <c r="N20" s="6">
        <f t="shared" si="3"/>
        <v>1</v>
      </c>
      <c r="O20" s="6">
        <f t="shared" si="3"/>
        <v>5</v>
      </c>
      <c r="P20" s="6">
        <f t="shared" si="3"/>
        <v>0</v>
      </c>
      <c r="Q20" s="6">
        <f>F20+I20+N20</f>
        <v>16</v>
      </c>
      <c r="R20" s="6">
        <f>G20+J20+L20+O20</f>
        <v>31</v>
      </c>
      <c r="S20" s="6">
        <f>H20+K20+M20+P20</f>
        <v>10</v>
      </c>
      <c r="T20" s="18"/>
    </row>
    <row r="22" spans="1:20" x14ac:dyDescent="0.35">
      <c r="C22" s="13" t="s">
        <v>30</v>
      </c>
      <c r="F22" s="14">
        <f>F20/G18*100</f>
        <v>1.6666666666666667</v>
      </c>
      <c r="G22" s="14">
        <f>G20/G18*100</f>
        <v>17.5</v>
      </c>
      <c r="H22" s="14">
        <f>H20/G18*100</f>
        <v>2.5</v>
      </c>
      <c r="I22" s="14">
        <f>I20/G18*100</f>
        <v>10.833333333333334</v>
      </c>
      <c r="J22" s="14">
        <f>J20/G18*100</f>
        <v>0.83333333333333337</v>
      </c>
      <c r="K22" s="14">
        <f>K20/G18*100</f>
        <v>1.6666666666666667</v>
      </c>
      <c r="L22" s="14">
        <f>L20/G18*100</f>
        <v>3.3333333333333335</v>
      </c>
      <c r="M22" s="14">
        <f>M20/G18*100</f>
        <v>4.1666666666666661</v>
      </c>
      <c r="N22" s="14">
        <f>N20/G18*100</f>
        <v>0.83333333333333337</v>
      </c>
      <c r="O22" s="14">
        <f>O20/G18*100</f>
        <v>4.1666666666666661</v>
      </c>
      <c r="P22" s="14">
        <f>P20/G18*100</f>
        <v>0</v>
      </c>
      <c r="Q22" s="14">
        <f>F22+I22+N22</f>
        <v>13.333333333333334</v>
      </c>
      <c r="R22" s="14">
        <f>G22+J22+L22+O22</f>
        <v>25.833333333333329</v>
      </c>
      <c r="S22" s="14">
        <f>H22+K22+M22+P22</f>
        <v>8.3333333333333321</v>
      </c>
      <c r="T22" s="19"/>
    </row>
    <row r="25" spans="1:20" x14ac:dyDescent="0.35">
      <c r="A25" t="s">
        <v>36</v>
      </c>
    </row>
    <row r="27" spans="1:20" x14ac:dyDescent="0.35">
      <c r="B27" t="s">
        <v>38</v>
      </c>
      <c r="C27" t="s">
        <v>39</v>
      </c>
      <c r="D27" t="s">
        <v>48</v>
      </c>
    </row>
    <row r="28" spans="1:20" x14ac:dyDescent="0.35">
      <c r="A28" t="s">
        <v>33</v>
      </c>
      <c r="B28" s="9">
        <f>F22</f>
        <v>1.6666666666666667</v>
      </c>
      <c r="C28" s="9">
        <f>G22</f>
        <v>17.5</v>
      </c>
      <c r="D28" s="9">
        <f>H22</f>
        <v>2.5</v>
      </c>
    </row>
    <row r="29" spans="1:20" x14ac:dyDescent="0.35">
      <c r="A29" t="s">
        <v>34</v>
      </c>
      <c r="B29" s="9">
        <f>I22</f>
        <v>10.833333333333334</v>
      </c>
      <c r="C29" s="9">
        <f>J22</f>
        <v>0.83333333333333337</v>
      </c>
      <c r="D29" s="9">
        <f>K22</f>
        <v>1.6666666666666667</v>
      </c>
    </row>
    <row r="30" spans="1:20" x14ac:dyDescent="0.35">
      <c r="A30" t="s">
        <v>35</v>
      </c>
      <c r="C30" s="9">
        <f>L22</f>
        <v>3.3333333333333335</v>
      </c>
      <c r="D30" s="9">
        <f>M22</f>
        <v>4.1666666666666661</v>
      </c>
    </row>
    <row r="31" spans="1:20" x14ac:dyDescent="0.35">
      <c r="A31" t="s">
        <v>37</v>
      </c>
      <c r="B31" s="9">
        <f>N22</f>
        <v>0.83333333333333337</v>
      </c>
      <c r="C31" s="9">
        <f>O22</f>
        <v>4.1666666666666661</v>
      </c>
      <c r="D31" s="9">
        <f>P22</f>
        <v>0</v>
      </c>
    </row>
  </sheetData>
  <pageMargins left="0.7" right="0.7" top="0.78740157499999996" bottom="0.78740157499999996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prep FFS 1</vt:lpstr>
      <vt:lpstr>'prep FFS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Herforth-Rahmé Joelle</cp:lastModifiedBy>
  <cp:lastPrinted>2018-11-08T18:56:25Z</cp:lastPrinted>
  <dcterms:created xsi:type="dcterms:W3CDTF">2018-10-05T17:09:35Z</dcterms:created>
  <dcterms:modified xsi:type="dcterms:W3CDTF">2021-02-09T13:19:05Z</dcterms:modified>
</cp:coreProperties>
</file>