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arie Reimer\bwSyncAndShare\PhD\Hoftorbilanz\"/>
    </mc:Choice>
  </mc:AlternateContent>
  <bookViews>
    <workbookView xWindow="0" yWindow="0" windowWidth="19160" windowHeight="6430"/>
  </bookViews>
  <sheets>
    <sheet name="Einleitung" sheetId="1" r:id="rId1"/>
    <sheet name="Betriebsdaten" sheetId="2" r:id="rId2"/>
    <sheet name="Fruchtfolge" sheetId="4" r:id="rId3"/>
    <sheet name="Nährstoffinput" sheetId="5" r:id="rId4"/>
    <sheet name="N-Fixierung" sheetId="14" r:id="rId5"/>
    <sheet name="Gesamt Nährstoffinput" sheetId="16" r:id="rId6"/>
    <sheet name="Pflanzliche Nährstoffoutput" sheetId="6" r:id="rId7"/>
    <sheet name="Tierische Nährstoffoutputs" sheetId="10" r:id="rId8"/>
    <sheet name="Gesamter Nährstoffoutput" sheetId="12" r:id="rId9"/>
    <sheet name="Hoftorbilanz" sheetId="7" r:id="rId10"/>
    <sheet name="Tabellenwerte" sheetId="13"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I3" i="7"/>
  <c r="J7" i="5"/>
  <c r="J8" i="5"/>
  <c r="J9" i="5"/>
  <c r="J10" i="5"/>
  <c r="J11" i="5"/>
  <c r="J12" i="5"/>
  <c r="J13" i="5"/>
  <c r="J14" i="5"/>
  <c r="J15" i="5"/>
  <c r="J16" i="5"/>
  <c r="J17" i="5"/>
  <c r="G7" i="5"/>
  <c r="G8" i="5"/>
  <c r="G9" i="5"/>
  <c r="G10" i="5"/>
  <c r="G11" i="5"/>
  <c r="G12" i="5"/>
  <c r="G13" i="5"/>
  <c r="G14" i="5"/>
  <c r="G15" i="5"/>
  <c r="G16" i="5"/>
  <c r="G17" i="5"/>
  <c r="D7" i="5"/>
  <c r="D8" i="5"/>
  <c r="D9" i="5"/>
  <c r="D10" i="5"/>
  <c r="D11" i="5"/>
  <c r="D12" i="5"/>
  <c r="D13" i="5"/>
  <c r="D14" i="5"/>
  <c r="D15" i="5"/>
  <c r="D16" i="5"/>
  <c r="D17" i="5"/>
  <c r="O32" i="14" l="1"/>
  <c r="O33" i="14"/>
  <c r="O34" i="14"/>
  <c r="D9" i="10"/>
  <c r="G9" i="10"/>
  <c r="J9" i="10"/>
  <c r="D10" i="10"/>
  <c r="G10" i="10"/>
  <c r="J10" i="10"/>
  <c r="D11" i="10"/>
  <c r="G11" i="10"/>
  <c r="J11" i="10"/>
  <c r="D12" i="10"/>
  <c r="G12" i="10"/>
  <c r="J12" i="10"/>
  <c r="D13" i="10"/>
  <c r="G13" i="10"/>
  <c r="J13" i="10"/>
  <c r="D14" i="10"/>
  <c r="G14" i="10"/>
  <c r="J14" i="10"/>
  <c r="D15" i="10"/>
  <c r="G15" i="10"/>
  <c r="J15" i="10"/>
  <c r="D16" i="10"/>
  <c r="G16" i="10"/>
  <c r="J16" i="10"/>
  <c r="D17" i="10"/>
  <c r="G17" i="10"/>
  <c r="J17" i="10"/>
  <c r="D18" i="10"/>
  <c r="G18" i="10"/>
  <c r="J18" i="10"/>
  <c r="D19" i="10"/>
  <c r="G19" i="10"/>
  <c r="J19" i="10"/>
  <c r="D20" i="10"/>
  <c r="G20" i="10"/>
  <c r="J20" i="10"/>
  <c r="D21" i="10"/>
  <c r="G21" i="10"/>
  <c r="J21" i="10"/>
  <c r="D22" i="10"/>
  <c r="G22" i="10"/>
  <c r="J22" i="10"/>
  <c r="J8" i="10"/>
  <c r="G8" i="10"/>
  <c r="D8" i="10"/>
  <c r="F136" i="13"/>
  <c r="J6" i="14" l="1"/>
  <c r="M6" i="14" s="1"/>
  <c r="J7" i="14" l="1"/>
  <c r="M7" i="14" s="1"/>
  <c r="J8" i="14"/>
  <c r="M8" i="14" s="1"/>
  <c r="J9" i="14"/>
  <c r="M9" i="14" s="1"/>
  <c r="G6" i="14"/>
  <c r="L6" i="14" s="1"/>
  <c r="G7" i="14"/>
  <c r="L7" i="14" s="1"/>
  <c r="G8" i="14"/>
  <c r="L8" i="14" s="1"/>
  <c r="G9" i="14"/>
  <c r="L9" i="14" s="1"/>
  <c r="D6" i="14"/>
  <c r="K6" i="14" s="1"/>
  <c r="D7" i="14"/>
  <c r="K7" i="14" s="1"/>
  <c r="D8" i="14"/>
  <c r="K8" i="14" s="1"/>
  <c r="D9" i="14"/>
  <c r="K9" i="14" s="1"/>
  <c r="J9" i="6" l="1"/>
  <c r="AD9" i="6" s="1"/>
  <c r="J10" i="6"/>
  <c r="J11" i="6"/>
  <c r="AD11" i="6" s="1"/>
  <c r="J12" i="6"/>
  <c r="AD12" i="6" s="1"/>
  <c r="J13" i="6"/>
  <c r="AD13" i="6" s="1"/>
  <c r="J14" i="6"/>
  <c r="AD14" i="6" s="1"/>
  <c r="J15" i="6"/>
  <c r="AD15" i="6" s="1"/>
  <c r="J16" i="6"/>
  <c r="AD16" i="6" s="1"/>
  <c r="J17" i="6"/>
  <c r="AD17" i="6" s="1"/>
  <c r="J18" i="6"/>
  <c r="AD18" i="6" s="1"/>
  <c r="J19" i="6"/>
  <c r="AD19" i="6" s="1"/>
  <c r="J20" i="6"/>
  <c r="AD20" i="6" s="1"/>
  <c r="J21" i="6"/>
  <c r="AD21" i="6" s="1"/>
  <c r="J22" i="6"/>
  <c r="J23" i="6"/>
  <c r="AD23" i="6" s="1"/>
  <c r="J24" i="6"/>
  <c r="AD24" i="6" s="1"/>
  <c r="J25" i="6"/>
  <c r="AD25" i="6" s="1"/>
  <c r="J26" i="6"/>
  <c r="J27" i="6"/>
  <c r="AD27" i="6" s="1"/>
  <c r="J28" i="6"/>
  <c r="AD28" i="6" s="1"/>
  <c r="J29" i="6"/>
  <c r="AD29" i="6" s="1"/>
  <c r="J30" i="6"/>
  <c r="AD30" i="6" s="1"/>
  <c r="J31" i="6"/>
  <c r="AD31" i="6" s="1"/>
  <c r="J32" i="6"/>
  <c r="AD32" i="6" s="1"/>
  <c r="J33" i="6"/>
  <c r="AD33" i="6" s="1"/>
  <c r="J34" i="6"/>
  <c r="AD34" i="6" s="1"/>
  <c r="J8" i="6"/>
  <c r="AD8" i="6" s="1"/>
  <c r="G9" i="6"/>
  <c r="W9" i="6" s="1"/>
  <c r="G10" i="6"/>
  <c r="W10" i="6" s="1"/>
  <c r="G11" i="6"/>
  <c r="G12" i="6"/>
  <c r="W12" i="6" s="1"/>
  <c r="G13" i="6"/>
  <c r="W13" i="6" s="1"/>
  <c r="G14" i="6"/>
  <c r="W14" i="6" s="1"/>
  <c r="G15" i="6"/>
  <c r="G16" i="6"/>
  <c r="W16" i="6" s="1"/>
  <c r="G17" i="6"/>
  <c r="W17" i="6" s="1"/>
  <c r="G18" i="6"/>
  <c r="W18" i="6" s="1"/>
  <c r="G19" i="6"/>
  <c r="W19" i="6" s="1"/>
  <c r="G20" i="6"/>
  <c r="W20" i="6" s="1"/>
  <c r="G21" i="6"/>
  <c r="W21" i="6" s="1"/>
  <c r="G22" i="6"/>
  <c r="W22" i="6" s="1"/>
  <c r="G23" i="6"/>
  <c r="W23" i="6" s="1"/>
  <c r="G24" i="6"/>
  <c r="W24" i="6" s="1"/>
  <c r="G25" i="6"/>
  <c r="W25" i="6" s="1"/>
  <c r="G26" i="6"/>
  <c r="W26" i="6" s="1"/>
  <c r="G27" i="6"/>
  <c r="W27" i="6" s="1"/>
  <c r="G28" i="6"/>
  <c r="W28" i="6" s="1"/>
  <c r="G29" i="6"/>
  <c r="W29" i="6" s="1"/>
  <c r="G30" i="6"/>
  <c r="W30" i="6" s="1"/>
  <c r="G31" i="6"/>
  <c r="G32" i="6"/>
  <c r="G33" i="6"/>
  <c r="W33" i="6" s="1"/>
  <c r="G34" i="6"/>
  <c r="W34" i="6" s="1"/>
  <c r="G8" i="6"/>
  <c r="W8" i="6" s="1"/>
  <c r="D9" i="6"/>
  <c r="P9" i="6" s="1"/>
  <c r="D10" i="6"/>
  <c r="P10" i="6" s="1"/>
  <c r="D11" i="6"/>
  <c r="P11" i="6" s="1"/>
  <c r="D12" i="6"/>
  <c r="D13" i="6"/>
  <c r="P13" i="6" s="1"/>
  <c r="D14" i="6"/>
  <c r="P14" i="6" s="1"/>
  <c r="D15" i="6"/>
  <c r="P15" i="6" s="1"/>
  <c r="D16" i="6"/>
  <c r="D17" i="6"/>
  <c r="P17" i="6" s="1"/>
  <c r="D18" i="6"/>
  <c r="P18" i="6" s="1"/>
  <c r="D19" i="6"/>
  <c r="P19" i="6" s="1"/>
  <c r="D20" i="6"/>
  <c r="P20" i="6" s="1"/>
  <c r="D21" i="6"/>
  <c r="P21" i="6" s="1"/>
  <c r="D22" i="6"/>
  <c r="P22" i="6" s="1"/>
  <c r="D23" i="6"/>
  <c r="P23" i="6" s="1"/>
  <c r="D24" i="6"/>
  <c r="P24" i="6" s="1"/>
  <c r="D25" i="6"/>
  <c r="P25" i="6" s="1"/>
  <c r="D26" i="6"/>
  <c r="P26" i="6" s="1"/>
  <c r="D27" i="6"/>
  <c r="P27" i="6" s="1"/>
  <c r="D28" i="6"/>
  <c r="P28" i="6" s="1"/>
  <c r="D29" i="6"/>
  <c r="P29" i="6" s="1"/>
  <c r="D30" i="6"/>
  <c r="P30" i="6" s="1"/>
  <c r="D31" i="6"/>
  <c r="P31" i="6" s="1"/>
  <c r="D32" i="6"/>
  <c r="D33" i="6"/>
  <c r="P33" i="6" s="1"/>
  <c r="D34" i="6"/>
  <c r="P34" i="6" s="1"/>
  <c r="D8" i="6"/>
  <c r="P8" i="6" s="1"/>
  <c r="D56" i="4"/>
  <c r="C56" i="4"/>
  <c r="B56" i="4"/>
  <c r="AD10" i="6"/>
  <c r="AD22" i="6"/>
  <c r="AD26" i="6"/>
  <c r="W11" i="6"/>
  <c r="W15" i="6"/>
  <c r="W31" i="6"/>
  <c r="W32" i="6"/>
  <c r="P12" i="6"/>
  <c r="P16" i="6"/>
  <c r="P32" i="6"/>
  <c r="N15" i="5"/>
  <c r="U15" i="5"/>
  <c r="AB15" i="5"/>
  <c r="N7" i="14" l="1"/>
  <c r="A29" i="7"/>
  <c r="A16" i="7"/>
  <c r="A30" i="16"/>
  <c r="A16" i="16"/>
  <c r="A2" i="16"/>
  <c r="A28" i="2"/>
  <c r="A27" i="2"/>
  <c r="A26" i="2"/>
  <c r="I29" i="14"/>
  <c r="I28" i="14"/>
  <c r="I27" i="14"/>
  <c r="I26" i="14"/>
  <c r="I25" i="14"/>
  <c r="I24" i="14"/>
  <c r="I23" i="14"/>
  <c r="I22" i="14"/>
  <c r="I21" i="14"/>
  <c r="I20" i="14"/>
  <c r="I19" i="14"/>
  <c r="I18" i="14"/>
  <c r="M3" i="14"/>
  <c r="L3" i="14"/>
  <c r="K3" i="14"/>
  <c r="D13" i="14"/>
  <c r="K13" i="14" s="1"/>
  <c r="G13" i="14"/>
  <c r="L13" i="14" s="1"/>
  <c r="J13" i="14"/>
  <c r="M13" i="14" s="1"/>
  <c r="N13" i="14" s="1"/>
  <c r="D14" i="14"/>
  <c r="K14" i="14" s="1"/>
  <c r="G14" i="14"/>
  <c r="L14" i="14" s="1"/>
  <c r="J14" i="14"/>
  <c r="M14" i="14" s="1"/>
  <c r="N14" i="14" s="1"/>
  <c r="B3" i="14"/>
  <c r="J12" i="14"/>
  <c r="M12" i="14" s="1"/>
  <c r="N12" i="14" s="1"/>
  <c r="G12" i="14"/>
  <c r="L12" i="14" s="1"/>
  <c r="D12" i="14"/>
  <c r="K12" i="14" s="1"/>
  <c r="J11" i="14"/>
  <c r="M11" i="14" s="1"/>
  <c r="G11" i="14"/>
  <c r="L11" i="14" s="1"/>
  <c r="D11" i="14"/>
  <c r="K11" i="14" s="1"/>
  <c r="J10" i="14"/>
  <c r="M10" i="14" s="1"/>
  <c r="G10" i="14"/>
  <c r="L10" i="14" s="1"/>
  <c r="D10" i="14"/>
  <c r="K10" i="14" s="1"/>
  <c r="H3" i="14"/>
  <c r="E3" i="14"/>
  <c r="O8" i="5"/>
  <c r="V8" i="5"/>
  <c r="AC8" i="5"/>
  <c r="O9" i="5"/>
  <c r="V9" i="5"/>
  <c r="AC9" i="5"/>
  <c r="O10" i="5"/>
  <c r="V10" i="5"/>
  <c r="AC10" i="5"/>
  <c r="O11" i="5"/>
  <c r="V11" i="5"/>
  <c r="AC11" i="5"/>
  <c r="O12" i="5"/>
  <c r="V12" i="5"/>
  <c r="AC12" i="5"/>
  <c r="O13" i="5"/>
  <c r="V13" i="5"/>
  <c r="AC13" i="5"/>
  <c r="O14" i="5"/>
  <c r="V14" i="5"/>
  <c r="AC14" i="5"/>
  <c r="O15" i="5"/>
  <c r="P15" i="5" s="1"/>
  <c r="V15" i="5"/>
  <c r="X15" i="5" s="1"/>
  <c r="AC15" i="5"/>
  <c r="AE15" i="5" s="1"/>
  <c r="O16" i="5"/>
  <c r="V16" i="5"/>
  <c r="AC16" i="5"/>
  <c r="O17" i="5"/>
  <c r="V17" i="5"/>
  <c r="AC17" i="5"/>
  <c r="D18" i="5"/>
  <c r="O18" i="5" s="1"/>
  <c r="G18" i="5"/>
  <c r="V18" i="5" s="1"/>
  <c r="J18" i="5"/>
  <c r="AC18" i="5" s="1"/>
  <c r="D19" i="5"/>
  <c r="O19" i="5" s="1"/>
  <c r="G19" i="5"/>
  <c r="V19" i="5" s="1"/>
  <c r="J19" i="5"/>
  <c r="AC19" i="5" s="1"/>
  <c r="D20" i="5"/>
  <c r="O20" i="5" s="1"/>
  <c r="G20" i="5"/>
  <c r="V20" i="5" s="1"/>
  <c r="J20" i="5"/>
  <c r="AC20" i="5" s="1"/>
  <c r="D21" i="5"/>
  <c r="O21" i="5" s="1"/>
  <c r="G21" i="5"/>
  <c r="V21" i="5" s="1"/>
  <c r="J21" i="5"/>
  <c r="AC21" i="5" s="1"/>
  <c r="D22" i="5"/>
  <c r="O22" i="5" s="1"/>
  <c r="G22" i="5"/>
  <c r="V22" i="5" s="1"/>
  <c r="J22" i="5"/>
  <c r="AC22" i="5" s="1"/>
  <c r="D23" i="5"/>
  <c r="O23" i="5" s="1"/>
  <c r="G23" i="5"/>
  <c r="V23" i="5" s="1"/>
  <c r="J23" i="5"/>
  <c r="AC23" i="5" s="1"/>
  <c r="D24" i="5"/>
  <c r="O24" i="5" s="1"/>
  <c r="G24" i="5"/>
  <c r="V24" i="5" s="1"/>
  <c r="J24" i="5"/>
  <c r="AC24" i="5" s="1"/>
  <c r="D25" i="5"/>
  <c r="O25" i="5" s="1"/>
  <c r="G25" i="5"/>
  <c r="V25" i="5" s="1"/>
  <c r="J25" i="5"/>
  <c r="AC25" i="5" s="1"/>
  <c r="D26" i="5"/>
  <c r="O26" i="5" s="1"/>
  <c r="G26" i="5"/>
  <c r="V26" i="5" s="1"/>
  <c r="J26" i="5"/>
  <c r="AC26" i="5" s="1"/>
  <c r="D27" i="5"/>
  <c r="O27" i="5" s="1"/>
  <c r="G27" i="5"/>
  <c r="V27" i="5" s="1"/>
  <c r="J27" i="5"/>
  <c r="AC27" i="5" s="1"/>
  <c r="D28" i="5"/>
  <c r="O28" i="5" s="1"/>
  <c r="G28" i="5"/>
  <c r="V28" i="5" s="1"/>
  <c r="J28" i="5"/>
  <c r="AC28" i="5" s="1"/>
  <c r="D29" i="5"/>
  <c r="O29" i="5" s="1"/>
  <c r="G29" i="5"/>
  <c r="V29" i="5" s="1"/>
  <c r="J29" i="5"/>
  <c r="AC29" i="5" s="1"/>
  <c r="D30" i="5"/>
  <c r="O30" i="5" s="1"/>
  <c r="G30" i="5"/>
  <c r="V30" i="5" s="1"/>
  <c r="J30" i="5"/>
  <c r="AC30" i="5" s="1"/>
  <c r="D31" i="5"/>
  <c r="O31" i="5" s="1"/>
  <c r="G31" i="5"/>
  <c r="V31" i="5" s="1"/>
  <c r="J31" i="5"/>
  <c r="AC31" i="5" s="1"/>
  <c r="D32" i="5"/>
  <c r="O32" i="5" s="1"/>
  <c r="G32" i="5"/>
  <c r="V32" i="5" s="1"/>
  <c r="J32" i="5"/>
  <c r="AC32" i="5" s="1"/>
  <c r="D33" i="5"/>
  <c r="O33" i="5" s="1"/>
  <c r="G33" i="5"/>
  <c r="V33" i="5" s="1"/>
  <c r="J33" i="5"/>
  <c r="AC33" i="5" s="1"/>
  <c r="D34" i="5"/>
  <c r="O34" i="5" s="1"/>
  <c r="G34" i="5"/>
  <c r="V34" i="5" s="1"/>
  <c r="J34" i="5"/>
  <c r="AC34" i="5" s="1"/>
  <c r="D35" i="5"/>
  <c r="O35" i="5" s="1"/>
  <c r="G35" i="5"/>
  <c r="V35" i="5" s="1"/>
  <c r="J35" i="5"/>
  <c r="AC35" i="5" s="1"/>
  <c r="D36" i="5"/>
  <c r="O36" i="5" s="1"/>
  <c r="G36" i="5"/>
  <c r="V36" i="5" s="1"/>
  <c r="J36" i="5"/>
  <c r="AC36" i="5" s="1"/>
  <c r="D37" i="5"/>
  <c r="O37" i="5" s="1"/>
  <c r="G37" i="5"/>
  <c r="V37" i="5" s="1"/>
  <c r="J37" i="5"/>
  <c r="AC37" i="5" s="1"/>
  <c r="D38" i="5"/>
  <c r="O38" i="5" s="1"/>
  <c r="G38" i="5"/>
  <c r="V38" i="5" s="1"/>
  <c r="J38" i="5"/>
  <c r="AC38" i="5" s="1"/>
  <c r="D39" i="5"/>
  <c r="O39" i="5" s="1"/>
  <c r="G39" i="5"/>
  <c r="V39" i="5" s="1"/>
  <c r="J39" i="5"/>
  <c r="AC39" i="5" s="1"/>
  <c r="D40" i="5"/>
  <c r="O40" i="5" s="1"/>
  <c r="G40" i="5"/>
  <c r="V40" i="5" s="1"/>
  <c r="J40" i="5"/>
  <c r="AC40" i="5" s="1"/>
  <c r="D41" i="5"/>
  <c r="O41" i="5" s="1"/>
  <c r="G41" i="5"/>
  <c r="V41" i="5" s="1"/>
  <c r="J41" i="5"/>
  <c r="AC41" i="5" s="1"/>
  <c r="AC7" i="5"/>
  <c r="V7" i="5"/>
  <c r="O7" i="5"/>
  <c r="AG15" i="5" l="1"/>
  <c r="AD15" i="5"/>
  <c r="AF15" i="5"/>
  <c r="AH15" i="5"/>
  <c r="W15" i="5"/>
  <c r="Y15" i="5"/>
  <c r="AA15" i="5"/>
  <c r="Z15" i="5"/>
  <c r="R15" i="5"/>
  <c r="S15" i="5"/>
  <c r="Q15" i="5"/>
  <c r="T15" i="5"/>
  <c r="N8" i="14"/>
  <c r="N9" i="14"/>
  <c r="AI15" i="5"/>
  <c r="L15" i="14"/>
  <c r="A24" i="16" s="1"/>
  <c r="AM15" i="5" l="1"/>
  <c r="N11" i="14"/>
  <c r="AL15" i="5"/>
  <c r="AJ15" i="5"/>
  <c r="N10" i="14"/>
  <c r="N6" i="14"/>
  <c r="K15" i="14"/>
  <c r="A10" i="16" s="1"/>
  <c r="M15" i="14"/>
  <c r="A38" i="16" s="1"/>
  <c r="AK15" i="5"/>
  <c r="AN15" i="5"/>
  <c r="AI25" i="5"/>
  <c r="AI26" i="5"/>
  <c r="AB8" i="5"/>
  <c r="AB9" i="5"/>
  <c r="AB10" i="5"/>
  <c r="AB11" i="5"/>
  <c r="AB12" i="5"/>
  <c r="AB13" i="5"/>
  <c r="AB14"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7" i="5"/>
  <c r="U8" i="5"/>
  <c r="U9" i="5"/>
  <c r="U10" i="5"/>
  <c r="U11" i="5"/>
  <c r="U12" i="5"/>
  <c r="U13" i="5"/>
  <c r="U14" i="5"/>
  <c r="U16" i="5"/>
  <c r="U17" i="5"/>
  <c r="U18" i="5"/>
  <c r="U19" i="5"/>
  <c r="U20" i="5"/>
  <c r="U21" i="5"/>
  <c r="U22" i="5"/>
  <c r="U23" i="5"/>
  <c r="U24" i="5"/>
  <c r="U25" i="5"/>
  <c r="U26" i="5"/>
  <c r="U27" i="5"/>
  <c r="U28" i="5"/>
  <c r="U29" i="5"/>
  <c r="U30" i="5"/>
  <c r="U31" i="5"/>
  <c r="U32" i="5"/>
  <c r="U33" i="5"/>
  <c r="U34" i="5"/>
  <c r="U35" i="5"/>
  <c r="U36" i="5"/>
  <c r="U37" i="5"/>
  <c r="U38" i="5"/>
  <c r="U39" i="5"/>
  <c r="U40" i="5"/>
  <c r="U41" i="5"/>
  <c r="U7" i="5"/>
  <c r="N7" i="5"/>
  <c r="N8" i="5"/>
  <c r="N9" i="5"/>
  <c r="N10" i="5"/>
  <c r="N11" i="5"/>
  <c r="N12" i="5"/>
  <c r="N13" i="5"/>
  <c r="N14" i="5"/>
  <c r="N16" i="5"/>
  <c r="N17" i="5"/>
  <c r="N18" i="5"/>
  <c r="N19" i="5"/>
  <c r="N20" i="5"/>
  <c r="N21" i="5"/>
  <c r="N22" i="5"/>
  <c r="N23" i="5"/>
  <c r="N24" i="5"/>
  <c r="N25" i="5"/>
  <c r="N26" i="5"/>
  <c r="N27" i="5"/>
  <c r="N28" i="5"/>
  <c r="N29" i="5"/>
  <c r="N30" i="5"/>
  <c r="N31" i="5"/>
  <c r="N32" i="5"/>
  <c r="N33" i="5"/>
  <c r="N34" i="5"/>
  <c r="N35" i="5"/>
  <c r="N36" i="5"/>
  <c r="N37" i="5"/>
  <c r="N38" i="5"/>
  <c r="N39" i="5"/>
  <c r="N40" i="5"/>
  <c r="N41" i="5"/>
  <c r="AB43" i="5"/>
  <c r="U43" i="5"/>
  <c r="N43" i="5"/>
  <c r="AI33" i="5"/>
  <c r="AI34" i="5"/>
  <c r="AI36" i="5"/>
  <c r="AI37" i="5"/>
  <c r="AI40" i="5"/>
  <c r="AI32" i="5"/>
  <c r="AI28" i="5"/>
  <c r="AI20" i="5"/>
  <c r="AI17" i="5"/>
  <c r="AI16" i="5"/>
  <c r="AI12" i="5"/>
  <c r="AI9" i="5"/>
  <c r="AB3" i="5"/>
  <c r="U3" i="5"/>
  <c r="N3" i="5"/>
  <c r="A30" i="12"/>
  <c r="A16" i="12"/>
  <c r="A2" i="12"/>
  <c r="M7" i="10"/>
  <c r="L7" i="10"/>
  <c r="K7" i="10"/>
  <c r="H6" i="10"/>
  <c r="E6" i="10"/>
  <c r="B6" i="10"/>
  <c r="AC5" i="10"/>
  <c r="V5" i="10"/>
  <c r="O5" i="10"/>
  <c r="AC24" i="10"/>
  <c r="V24" i="10"/>
  <c r="O24" i="10"/>
  <c r="AC36" i="6"/>
  <c r="V36" i="6"/>
  <c r="O36" i="6"/>
  <c r="AC5" i="6"/>
  <c r="V5" i="6"/>
  <c r="O5" i="6"/>
  <c r="L7" i="6"/>
  <c r="M7" i="6"/>
  <c r="K7" i="6"/>
  <c r="B6" i="6"/>
  <c r="H6" i="6"/>
  <c r="E6" i="6"/>
  <c r="M5" i="5"/>
  <c r="L5" i="5"/>
  <c r="K5" i="5"/>
  <c r="H4" i="5"/>
  <c r="E4" i="5"/>
  <c r="B4" i="5"/>
  <c r="D4" i="4"/>
  <c r="C4" i="4"/>
  <c r="B4" i="4"/>
  <c r="AF38" i="5" l="1"/>
  <c r="AG38" i="5"/>
  <c r="AE38" i="5"/>
  <c r="AD38" i="5"/>
  <c r="AH38" i="5"/>
  <c r="AF26" i="5"/>
  <c r="AG26" i="5"/>
  <c r="AE26" i="5"/>
  <c r="AD26" i="5"/>
  <c r="AH26" i="5"/>
  <c r="AG13" i="5"/>
  <c r="AF13" i="5"/>
  <c r="AD13" i="5"/>
  <c r="AH13" i="5"/>
  <c r="AE13" i="5"/>
  <c r="AG41" i="5"/>
  <c r="AD41" i="5"/>
  <c r="AH41" i="5"/>
  <c r="AF41" i="5"/>
  <c r="AE41" i="5"/>
  <c r="AG37" i="5"/>
  <c r="AF37" i="5"/>
  <c r="AD37" i="5"/>
  <c r="AH37" i="5"/>
  <c r="AE37" i="5"/>
  <c r="AG33" i="5"/>
  <c r="AD33" i="5"/>
  <c r="AH33" i="5"/>
  <c r="AF33" i="5"/>
  <c r="AE33" i="5"/>
  <c r="AG29" i="5"/>
  <c r="AD29" i="5"/>
  <c r="AH29" i="5"/>
  <c r="AE29" i="5"/>
  <c r="AF29" i="5"/>
  <c r="AG25" i="5"/>
  <c r="AF25" i="5"/>
  <c r="AD25" i="5"/>
  <c r="AH25" i="5"/>
  <c r="AE25" i="5"/>
  <c r="AG21" i="5"/>
  <c r="AD21" i="5"/>
  <c r="AH21" i="5"/>
  <c r="AF21" i="5"/>
  <c r="AE21" i="5"/>
  <c r="AG17" i="5"/>
  <c r="AD17" i="5"/>
  <c r="AH17" i="5"/>
  <c r="AE17" i="5"/>
  <c r="AF17" i="5"/>
  <c r="AD12" i="5"/>
  <c r="AH12" i="5"/>
  <c r="AE12" i="5"/>
  <c r="AG12" i="5"/>
  <c r="AF12" i="5"/>
  <c r="AD8" i="5"/>
  <c r="AH8" i="5"/>
  <c r="AE8" i="5"/>
  <c r="AF8" i="5"/>
  <c r="AG8" i="5"/>
  <c r="AF7" i="5"/>
  <c r="AG7" i="5"/>
  <c r="AE7" i="5"/>
  <c r="AH7" i="5"/>
  <c r="AD7" i="5"/>
  <c r="AF34" i="5"/>
  <c r="AG34" i="5"/>
  <c r="AD34" i="5"/>
  <c r="AH34" i="5"/>
  <c r="AE34" i="5"/>
  <c r="AF22" i="5"/>
  <c r="AG22" i="5"/>
  <c r="AD22" i="5"/>
  <c r="AH22" i="5"/>
  <c r="AE22" i="5"/>
  <c r="AF18" i="5"/>
  <c r="AG18" i="5"/>
  <c r="AE18" i="5"/>
  <c r="AD18" i="5"/>
  <c r="AH18" i="5"/>
  <c r="AD40" i="5"/>
  <c r="AH40" i="5"/>
  <c r="AE40" i="5"/>
  <c r="AF40" i="5"/>
  <c r="AG40" i="5"/>
  <c r="AD36" i="5"/>
  <c r="AH36" i="5"/>
  <c r="AE36" i="5"/>
  <c r="AF36" i="5"/>
  <c r="AG36" i="5"/>
  <c r="AD32" i="5"/>
  <c r="AH32" i="5"/>
  <c r="AG32" i="5"/>
  <c r="AE32" i="5"/>
  <c r="AF32" i="5"/>
  <c r="AD28" i="5"/>
  <c r="AH28" i="5"/>
  <c r="AE28" i="5"/>
  <c r="AG28" i="5"/>
  <c r="AF28" i="5"/>
  <c r="AD24" i="5"/>
  <c r="AH24" i="5"/>
  <c r="AE24" i="5"/>
  <c r="AF24" i="5"/>
  <c r="AG24" i="5"/>
  <c r="AD20" i="5"/>
  <c r="AH20" i="5"/>
  <c r="AG20" i="5"/>
  <c r="AE20" i="5"/>
  <c r="AF20" i="5"/>
  <c r="AD16" i="5"/>
  <c r="AH16" i="5"/>
  <c r="AG16" i="5"/>
  <c r="AE16" i="5"/>
  <c r="AF16" i="5"/>
  <c r="AE11" i="5"/>
  <c r="AF11" i="5"/>
  <c r="AD11" i="5"/>
  <c r="AG11" i="5"/>
  <c r="AH11" i="5"/>
  <c r="AF30" i="5"/>
  <c r="AE30" i="5"/>
  <c r="AG30" i="5"/>
  <c r="AD30" i="5"/>
  <c r="AH30" i="5"/>
  <c r="AG9" i="5"/>
  <c r="AD9" i="5"/>
  <c r="AH9" i="5"/>
  <c r="AF9" i="5"/>
  <c r="AE9" i="5"/>
  <c r="AE39" i="5"/>
  <c r="AH39" i="5"/>
  <c r="AF39" i="5"/>
  <c r="AG39" i="5"/>
  <c r="AD39" i="5"/>
  <c r="AE35" i="5"/>
  <c r="AD35" i="5"/>
  <c r="AF35" i="5"/>
  <c r="AH35" i="5"/>
  <c r="AG35" i="5"/>
  <c r="AE31" i="5"/>
  <c r="AF31" i="5"/>
  <c r="AD31" i="5"/>
  <c r="AG31" i="5"/>
  <c r="AH31" i="5"/>
  <c r="AE27" i="5"/>
  <c r="AH27" i="5"/>
  <c r="AF27" i="5"/>
  <c r="AG27" i="5"/>
  <c r="AD27" i="5"/>
  <c r="AE23" i="5"/>
  <c r="AD23" i="5"/>
  <c r="AF23" i="5"/>
  <c r="AH23" i="5"/>
  <c r="AG23" i="5"/>
  <c r="AE19" i="5"/>
  <c r="AD19" i="5"/>
  <c r="AF19" i="5"/>
  <c r="AG19" i="5"/>
  <c r="AH19" i="5"/>
  <c r="AF14" i="5"/>
  <c r="AG14" i="5"/>
  <c r="AD14" i="5"/>
  <c r="AH14" i="5"/>
  <c r="AE14" i="5"/>
  <c r="AF10" i="5"/>
  <c r="AE10" i="5"/>
  <c r="AG10" i="5"/>
  <c r="AD10" i="5"/>
  <c r="AH10" i="5"/>
  <c r="X31" i="5"/>
  <c r="Y31" i="5"/>
  <c r="W31" i="5"/>
  <c r="Z31" i="5"/>
  <c r="AA31" i="5"/>
  <c r="X19" i="5"/>
  <c r="Y19" i="5"/>
  <c r="AA19" i="5"/>
  <c r="Z19" i="5"/>
  <c r="W19" i="5"/>
  <c r="Y7" i="5"/>
  <c r="Z7" i="5"/>
  <c r="X7" i="5"/>
  <c r="AA7" i="5"/>
  <c r="W7" i="5"/>
  <c r="Y38" i="5"/>
  <c r="Z38" i="5"/>
  <c r="W38" i="5"/>
  <c r="AA38" i="5"/>
  <c r="X38" i="5"/>
  <c r="Y34" i="5"/>
  <c r="Z34" i="5"/>
  <c r="X34" i="5"/>
  <c r="W34" i="5"/>
  <c r="AA34" i="5"/>
  <c r="Y30" i="5"/>
  <c r="X30" i="5"/>
  <c r="Z30" i="5"/>
  <c r="W30" i="5"/>
  <c r="AA30" i="5"/>
  <c r="Y26" i="5"/>
  <c r="Z26" i="5"/>
  <c r="X26" i="5"/>
  <c r="W26" i="5"/>
  <c r="AA26" i="5"/>
  <c r="Y22" i="5"/>
  <c r="Z22" i="5"/>
  <c r="X22" i="5"/>
  <c r="W22" i="5"/>
  <c r="AA22" i="5"/>
  <c r="Y18" i="5"/>
  <c r="X18" i="5"/>
  <c r="Z18" i="5"/>
  <c r="W18" i="5"/>
  <c r="AA18" i="5"/>
  <c r="Z13" i="5"/>
  <c r="W13" i="5"/>
  <c r="AA13" i="5"/>
  <c r="Y13" i="5"/>
  <c r="X13" i="5"/>
  <c r="Z9" i="5"/>
  <c r="W9" i="5"/>
  <c r="AA9" i="5"/>
  <c r="Y9" i="5"/>
  <c r="X9" i="5"/>
  <c r="X39" i="5"/>
  <c r="AA39" i="5"/>
  <c r="Y39" i="5"/>
  <c r="W39" i="5"/>
  <c r="Z39" i="5"/>
  <c r="X27" i="5"/>
  <c r="AA27" i="5"/>
  <c r="Y27" i="5"/>
  <c r="Z27" i="5"/>
  <c r="W27" i="5"/>
  <c r="Y14" i="5"/>
  <c r="Z14" i="5"/>
  <c r="W14" i="5"/>
  <c r="AA14" i="5"/>
  <c r="X14" i="5"/>
  <c r="Z41" i="5"/>
  <c r="W41" i="5"/>
  <c r="AA41" i="5"/>
  <c r="Y41" i="5"/>
  <c r="X41" i="5"/>
  <c r="Z37" i="5"/>
  <c r="Y37" i="5"/>
  <c r="W37" i="5"/>
  <c r="AA37" i="5"/>
  <c r="X37" i="5"/>
  <c r="Z33" i="5"/>
  <c r="W33" i="5"/>
  <c r="AA33" i="5"/>
  <c r="X33" i="5"/>
  <c r="Y33" i="5"/>
  <c r="Z29" i="5"/>
  <c r="W29" i="5"/>
  <c r="AA29" i="5"/>
  <c r="X29" i="5"/>
  <c r="Y29" i="5"/>
  <c r="Z25" i="5"/>
  <c r="Y25" i="5"/>
  <c r="W25" i="5"/>
  <c r="AA25" i="5"/>
  <c r="X25" i="5"/>
  <c r="Z21" i="5"/>
  <c r="W21" i="5"/>
  <c r="AA21" i="5"/>
  <c r="X21" i="5"/>
  <c r="Y21" i="5"/>
  <c r="Z17" i="5"/>
  <c r="W17" i="5"/>
  <c r="AA17" i="5"/>
  <c r="Y17" i="5"/>
  <c r="X17" i="5"/>
  <c r="W12" i="5"/>
  <c r="AA12" i="5"/>
  <c r="X12" i="5"/>
  <c r="Y12" i="5"/>
  <c r="Z12" i="5"/>
  <c r="W8" i="5"/>
  <c r="AA8" i="5"/>
  <c r="X8" i="5"/>
  <c r="Y8" i="5"/>
  <c r="Z8" i="5"/>
  <c r="X35" i="5"/>
  <c r="W35" i="5"/>
  <c r="Y35" i="5"/>
  <c r="Z35" i="5"/>
  <c r="AA35" i="5"/>
  <c r="X23" i="5"/>
  <c r="W23" i="5"/>
  <c r="Y23" i="5"/>
  <c r="Z23" i="5"/>
  <c r="AA23" i="5"/>
  <c r="Y10" i="5"/>
  <c r="X10" i="5"/>
  <c r="Z10" i="5"/>
  <c r="W10" i="5"/>
  <c r="AA10" i="5"/>
  <c r="W40" i="5"/>
  <c r="AA40" i="5"/>
  <c r="X40" i="5"/>
  <c r="Y40" i="5"/>
  <c r="Z40" i="5"/>
  <c r="W36" i="5"/>
  <c r="AA36" i="5"/>
  <c r="X36" i="5"/>
  <c r="Z36" i="5"/>
  <c r="Y36" i="5"/>
  <c r="W32" i="5"/>
  <c r="AA32" i="5"/>
  <c r="Z32" i="5"/>
  <c r="X32" i="5"/>
  <c r="Y32" i="5"/>
  <c r="W28" i="5"/>
  <c r="AA28" i="5"/>
  <c r="X28" i="5"/>
  <c r="Z28" i="5"/>
  <c r="Y28" i="5"/>
  <c r="W24" i="5"/>
  <c r="AA24" i="5"/>
  <c r="X24" i="5"/>
  <c r="Z24" i="5"/>
  <c r="Y24" i="5"/>
  <c r="W20" i="5"/>
  <c r="AA20" i="5"/>
  <c r="Z20" i="5"/>
  <c r="X20" i="5"/>
  <c r="Y20" i="5"/>
  <c r="W16" i="5"/>
  <c r="AA16" i="5"/>
  <c r="X16" i="5"/>
  <c r="Y16" i="5"/>
  <c r="Z16" i="5"/>
  <c r="X11" i="5"/>
  <c r="Y11" i="5"/>
  <c r="AA11" i="5"/>
  <c r="Z11" i="5"/>
  <c r="W11" i="5"/>
  <c r="P41" i="5"/>
  <c r="S41" i="5"/>
  <c r="Q41" i="5"/>
  <c r="T41" i="5"/>
  <c r="R41" i="5"/>
  <c r="P33" i="5"/>
  <c r="S33" i="5"/>
  <c r="Q33" i="5"/>
  <c r="T33" i="5"/>
  <c r="R33" i="5"/>
  <c r="P25" i="5"/>
  <c r="S25" i="5"/>
  <c r="Q25" i="5"/>
  <c r="T25" i="5"/>
  <c r="R25" i="5"/>
  <c r="P17" i="5"/>
  <c r="S17" i="5"/>
  <c r="Q17" i="5"/>
  <c r="T17" i="5"/>
  <c r="R17" i="5"/>
  <c r="P8" i="5"/>
  <c r="S8" i="5"/>
  <c r="Q8" i="5"/>
  <c r="T8" i="5"/>
  <c r="R8" i="5"/>
  <c r="P40" i="5"/>
  <c r="S40" i="5"/>
  <c r="Q40" i="5"/>
  <c r="T40" i="5"/>
  <c r="R40" i="5"/>
  <c r="P32" i="5"/>
  <c r="S32" i="5"/>
  <c r="Q32" i="5"/>
  <c r="T32" i="5"/>
  <c r="R32" i="5"/>
  <c r="P24" i="5"/>
  <c r="S24" i="5"/>
  <c r="Q24" i="5"/>
  <c r="T24" i="5"/>
  <c r="R24" i="5"/>
  <c r="P16" i="5"/>
  <c r="S16" i="5"/>
  <c r="Q16" i="5"/>
  <c r="T16" i="5"/>
  <c r="R16" i="5"/>
  <c r="R7" i="5"/>
  <c r="S7" i="5"/>
  <c r="Q7" i="5"/>
  <c r="P7" i="5"/>
  <c r="T7" i="5"/>
  <c r="P39" i="5"/>
  <c r="S39" i="5"/>
  <c r="Q39" i="5"/>
  <c r="T39" i="5"/>
  <c r="R39" i="5"/>
  <c r="P35" i="5"/>
  <c r="S35" i="5"/>
  <c r="Q35" i="5"/>
  <c r="T35" i="5"/>
  <c r="R35" i="5"/>
  <c r="P31" i="5"/>
  <c r="S31" i="5"/>
  <c r="Q31" i="5"/>
  <c r="T31" i="5"/>
  <c r="R31" i="5"/>
  <c r="P27" i="5"/>
  <c r="S27" i="5"/>
  <c r="Q27" i="5"/>
  <c r="T27" i="5"/>
  <c r="R27" i="5"/>
  <c r="P23" i="5"/>
  <c r="S23" i="5"/>
  <c r="Q23" i="5"/>
  <c r="T23" i="5"/>
  <c r="R23" i="5"/>
  <c r="P19" i="5"/>
  <c r="S19" i="5"/>
  <c r="Q19" i="5"/>
  <c r="T19" i="5"/>
  <c r="R19" i="5"/>
  <c r="P14" i="5"/>
  <c r="S14" i="5"/>
  <c r="Q14" i="5"/>
  <c r="T14" i="5"/>
  <c r="R14" i="5"/>
  <c r="P10" i="5"/>
  <c r="S10" i="5"/>
  <c r="Q10" i="5"/>
  <c r="T10" i="5"/>
  <c r="R10" i="5"/>
  <c r="P37" i="5"/>
  <c r="S37" i="5"/>
  <c r="Q37" i="5"/>
  <c r="T37" i="5"/>
  <c r="R37" i="5"/>
  <c r="P29" i="5"/>
  <c r="S29" i="5"/>
  <c r="Q29" i="5"/>
  <c r="T29" i="5"/>
  <c r="R29" i="5"/>
  <c r="P21" i="5"/>
  <c r="S21" i="5"/>
  <c r="Q21" i="5"/>
  <c r="T21" i="5"/>
  <c r="R21" i="5"/>
  <c r="P12" i="5"/>
  <c r="S12" i="5"/>
  <c r="R12" i="5"/>
  <c r="Q12" i="5"/>
  <c r="T12" i="5"/>
  <c r="P36" i="5"/>
  <c r="S36" i="5"/>
  <c r="Q36" i="5"/>
  <c r="T36" i="5"/>
  <c r="R36" i="5"/>
  <c r="P28" i="5"/>
  <c r="S28" i="5"/>
  <c r="Q28" i="5"/>
  <c r="T28" i="5"/>
  <c r="R28" i="5"/>
  <c r="P20" i="5"/>
  <c r="S20" i="5"/>
  <c r="Q20" i="5"/>
  <c r="T20" i="5"/>
  <c r="R20" i="5"/>
  <c r="P11" i="5"/>
  <c r="S11" i="5"/>
  <c r="R11" i="5"/>
  <c r="Q11" i="5"/>
  <c r="T11" i="5"/>
  <c r="P38" i="5"/>
  <c r="S38" i="5"/>
  <c r="Q38" i="5"/>
  <c r="T38" i="5"/>
  <c r="R38" i="5"/>
  <c r="P34" i="5"/>
  <c r="S34" i="5"/>
  <c r="Q34" i="5"/>
  <c r="T34" i="5"/>
  <c r="R34" i="5"/>
  <c r="P30" i="5"/>
  <c r="S30" i="5"/>
  <c r="Q30" i="5"/>
  <c r="T30" i="5"/>
  <c r="R30" i="5"/>
  <c r="P26" i="5"/>
  <c r="S26" i="5"/>
  <c r="Q26" i="5"/>
  <c r="T26" i="5"/>
  <c r="R26" i="5"/>
  <c r="P22" i="5"/>
  <c r="S22" i="5"/>
  <c r="Q22" i="5"/>
  <c r="T22" i="5"/>
  <c r="R22" i="5"/>
  <c r="P18" i="5"/>
  <c r="S18" i="5"/>
  <c r="Q18" i="5"/>
  <c r="T18" i="5"/>
  <c r="R18" i="5"/>
  <c r="P13" i="5"/>
  <c r="S13" i="5"/>
  <c r="Q13" i="5"/>
  <c r="T13" i="5"/>
  <c r="R13" i="5"/>
  <c r="P9" i="5"/>
  <c r="S9" i="5"/>
  <c r="Q9" i="5"/>
  <c r="T9" i="5"/>
  <c r="R9" i="5"/>
  <c r="N15" i="14"/>
  <c r="A52" i="16" s="1"/>
  <c r="AI8" i="5"/>
  <c r="AI41" i="5"/>
  <c r="AI10" i="5"/>
  <c r="AI29" i="5"/>
  <c r="AI38" i="5"/>
  <c r="AI14" i="5"/>
  <c r="AI13" i="5"/>
  <c r="AI18" i="5"/>
  <c r="AI22" i="5"/>
  <c r="AI30" i="5"/>
  <c r="AI7" i="5"/>
  <c r="AI19" i="5"/>
  <c r="AI39" i="5"/>
  <c r="AI35" i="5"/>
  <c r="AI23" i="5"/>
  <c r="AI11" i="5"/>
  <c r="AI27" i="5"/>
  <c r="AI31" i="5"/>
  <c r="AI21" i="5"/>
  <c r="AI24" i="5"/>
  <c r="AD8" i="10"/>
  <c r="W8" i="10"/>
  <c r="AC9" i="10"/>
  <c r="AC10" i="10"/>
  <c r="AC11" i="10"/>
  <c r="AC12" i="10"/>
  <c r="AC13" i="10"/>
  <c r="AC14" i="10"/>
  <c r="AC15" i="10"/>
  <c r="AC16" i="10"/>
  <c r="AC17" i="10"/>
  <c r="AC18" i="10"/>
  <c r="AC19" i="10"/>
  <c r="AC20" i="10"/>
  <c r="AC21" i="10"/>
  <c r="AC22" i="10"/>
  <c r="AC8" i="10"/>
  <c r="V9" i="10"/>
  <c r="V10" i="10"/>
  <c r="V11" i="10"/>
  <c r="V12" i="10"/>
  <c r="V13" i="10"/>
  <c r="V14" i="10"/>
  <c r="V15" i="10"/>
  <c r="V16" i="10"/>
  <c r="V17" i="10"/>
  <c r="V18" i="10"/>
  <c r="V19" i="10"/>
  <c r="V20" i="10"/>
  <c r="V21" i="10"/>
  <c r="V22" i="10"/>
  <c r="V8" i="10"/>
  <c r="O9" i="10"/>
  <c r="O10" i="10"/>
  <c r="O11" i="10"/>
  <c r="O12" i="10"/>
  <c r="O13" i="10"/>
  <c r="O14" i="10"/>
  <c r="O15" i="10"/>
  <c r="O16" i="10"/>
  <c r="O17" i="10"/>
  <c r="O18" i="10"/>
  <c r="O19" i="10"/>
  <c r="O20" i="10"/>
  <c r="O21" i="10"/>
  <c r="O22" i="10"/>
  <c r="O8" i="10"/>
  <c r="AD22" i="10"/>
  <c r="W22" i="10"/>
  <c r="P22" i="10"/>
  <c r="AD21" i="10"/>
  <c r="W21" i="10"/>
  <c r="P21" i="10"/>
  <c r="AD20" i="10"/>
  <c r="W20" i="10"/>
  <c r="P20" i="10"/>
  <c r="AD19" i="10"/>
  <c r="W19" i="10"/>
  <c r="P19" i="10"/>
  <c r="AD18" i="10"/>
  <c r="W18" i="10"/>
  <c r="P18" i="10"/>
  <c r="AD17" i="10"/>
  <c r="W17" i="10"/>
  <c r="P17" i="10"/>
  <c r="AD16" i="10"/>
  <c r="W16" i="10"/>
  <c r="P16" i="10"/>
  <c r="AD15" i="10"/>
  <c r="W15" i="10"/>
  <c r="P15" i="10"/>
  <c r="AD14" i="10"/>
  <c r="W14" i="10"/>
  <c r="P14" i="10"/>
  <c r="AD13" i="10"/>
  <c r="W13" i="10"/>
  <c r="P13" i="10"/>
  <c r="AD12" i="10"/>
  <c r="W12" i="10"/>
  <c r="P12" i="10"/>
  <c r="AD11" i="10"/>
  <c r="W11" i="10"/>
  <c r="P11" i="10"/>
  <c r="AD10" i="10"/>
  <c r="W10" i="10"/>
  <c r="P10" i="10"/>
  <c r="AD9" i="10"/>
  <c r="W9" i="10"/>
  <c r="P9" i="10"/>
  <c r="P8" i="10"/>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C34"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8" i="6"/>
  <c r="V9" i="6"/>
  <c r="V10" i="6"/>
  <c r="V11" i="6"/>
  <c r="V12" i="6"/>
  <c r="V13" i="6"/>
  <c r="V14" i="6"/>
  <c r="V15" i="6"/>
  <c r="V16" i="6"/>
  <c r="V17" i="6"/>
  <c r="V18" i="6"/>
  <c r="V19" i="6"/>
  <c r="V20" i="6"/>
  <c r="V21" i="6"/>
  <c r="V22" i="6"/>
  <c r="V23" i="6"/>
  <c r="V24" i="6"/>
  <c r="V25" i="6"/>
  <c r="V26" i="6"/>
  <c r="V27" i="6"/>
  <c r="V28" i="6"/>
  <c r="V29" i="6"/>
  <c r="V30" i="6"/>
  <c r="V31" i="6"/>
  <c r="V32" i="6"/>
  <c r="V33" i="6"/>
  <c r="V34" i="6"/>
  <c r="V8" i="6"/>
  <c r="O9" i="6"/>
  <c r="O10" i="6"/>
  <c r="O11" i="6"/>
  <c r="O12" i="6"/>
  <c r="O13" i="6"/>
  <c r="O14" i="6"/>
  <c r="O15" i="6"/>
  <c r="O16" i="6"/>
  <c r="O17" i="6"/>
  <c r="O18" i="6"/>
  <c r="O19" i="6"/>
  <c r="O20" i="6"/>
  <c r="O21" i="6"/>
  <c r="O22" i="6"/>
  <c r="O23" i="6"/>
  <c r="O24" i="6"/>
  <c r="O25" i="6"/>
  <c r="O26" i="6"/>
  <c r="O27" i="6"/>
  <c r="O28" i="6"/>
  <c r="O29" i="6"/>
  <c r="O30" i="6"/>
  <c r="O31" i="6"/>
  <c r="O32" i="6"/>
  <c r="O33" i="6"/>
  <c r="O34" i="6"/>
  <c r="O8" i="6"/>
  <c r="T34" i="6" l="1"/>
  <c r="Q34" i="6"/>
  <c r="U34" i="6"/>
  <c r="S34" i="6"/>
  <c r="R34" i="6"/>
  <c r="T22" i="6"/>
  <c r="Q22" i="6"/>
  <c r="U22" i="6"/>
  <c r="R22" i="6"/>
  <c r="S22" i="6"/>
  <c r="AA33" i="6"/>
  <c r="Z33" i="6"/>
  <c r="Y33" i="6"/>
  <c r="X33" i="6"/>
  <c r="AB33" i="6"/>
  <c r="AA21" i="6"/>
  <c r="AB21" i="6"/>
  <c r="Z21" i="6"/>
  <c r="Y21" i="6"/>
  <c r="X21" i="6"/>
  <c r="AA13" i="6"/>
  <c r="Y13" i="6"/>
  <c r="X13" i="6"/>
  <c r="Z13" i="6"/>
  <c r="AB13" i="6"/>
  <c r="AI27" i="6"/>
  <c r="AE27" i="6"/>
  <c r="AH27" i="6"/>
  <c r="AG27" i="6"/>
  <c r="AF27" i="6"/>
  <c r="AI15" i="6"/>
  <c r="AE15" i="6"/>
  <c r="AH15" i="6"/>
  <c r="AG15" i="6"/>
  <c r="AF15" i="6"/>
  <c r="T12" i="10"/>
  <c r="Q12" i="10"/>
  <c r="U12" i="10"/>
  <c r="S12" i="10"/>
  <c r="R12" i="10"/>
  <c r="Z15" i="10"/>
  <c r="Y15" i="10"/>
  <c r="X15" i="10"/>
  <c r="AB15" i="10"/>
  <c r="AA15" i="10"/>
  <c r="AI18" i="10"/>
  <c r="AE18" i="10"/>
  <c r="AH18" i="10"/>
  <c r="AG18" i="10"/>
  <c r="AF18" i="10"/>
  <c r="S31" i="6"/>
  <c r="T31" i="6"/>
  <c r="R31" i="6"/>
  <c r="U31" i="6"/>
  <c r="Q31" i="6"/>
  <c r="S23" i="6"/>
  <c r="T23" i="6"/>
  <c r="R23" i="6"/>
  <c r="Q23" i="6"/>
  <c r="U23" i="6"/>
  <c r="S19" i="6"/>
  <c r="T19" i="6"/>
  <c r="U19" i="6"/>
  <c r="Q19" i="6"/>
  <c r="R19" i="6"/>
  <c r="R11" i="6"/>
  <c r="Q11" i="6"/>
  <c r="S11" i="6"/>
  <c r="U11" i="6"/>
  <c r="T11" i="6"/>
  <c r="Z30" i="6"/>
  <c r="Y30" i="6"/>
  <c r="X30" i="6"/>
  <c r="AA30" i="6"/>
  <c r="AB30" i="6"/>
  <c r="Z26" i="6"/>
  <c r="X26" i="6"/>
  <c r="AB26" i="6"/>
  <c r="Y26" i="6"/>
  <c r="AA26" i="6"/>
  <c r="Z18" i="6"/>
  <c r="AA18" i="6"/>
  <c r="Y18" i="6"/>
  <c r="X18" i="6"/>
  <c r="AB18" i="6"/>
  <c r="Z10" i="6"/>
  <c r="X10" i="6"/>
  <c r="AB10" i="6"/>
  <c r="AA10" i="6"/>
  <c r="Y10" i="6"/>
  <c r="AH32" i="6"/>
  <c r="AG32" i="6"/>
  <c r="AI32" i="6"/>
  <c r="AF32" i="6"/>
  <c r="AE32" i="6"/>
  <c r="AH24" i="6"/>
  <c r="AG24" i="6"/>
  <c r="AF24" i="6"/>
  <c r="AE24" i="6"/>
  <c r="AI24" i="6"/>
  <c r="AH16" i="6"/>
  <c r="AG16" i="6"/>
  <c r="AE16" i="6"/>
  <c r="AF16" i="6"/>
  <c r="AI16" i="6"/>
  <c r="AF34" i="6"/>
  <c r="AI34" i="6"/>
  <c r="AE34" i="6"/>
  <c r="AH34" i="6"/>
  <c r="AG34" i="6"/>
  <c r="S17" i="10"/>
  <c r="T17" i="10"/>
  <c r="U17" i="10"/>
  <c r="R17" i="10"/>
  <c r="Q17" i="10"/>
  <c r="S13" i="10"/>
  <c r="T13" i="10"/>
  <c r="Q13" i="10"/>
  <c r="R13" i="10"/>
  <c r="U13" i="10"/>
  <c r="Y20" i="10"/>
  <c r="AB20" i="10"/>
  <c r="X20" i="10"/>
  <c r="AA20" i="10"/>
  <c r="Z20" i="10"/>
  <c r="Y16" i="10"/>
  <c r="AB16" i="10"/>
  <c r="X16" i="10"/>
  <c r="AA16" i="10"/>
  <c r="Z16" i="10"/>
  <c r="AG8" i="10"/>
  <c r="AF8" i="10"/>
  <c r="AE8" i="10"/>
  <c r="AI8" i="10"/>
  <c r="AH8" i="10"/>
  <c r="AH15" i="10"/>
  <c r="AG15" i="10"/>
  <c r="AI15" i="10"/>
  <c r="AF15" i="10"/>
  <c r="AE15" i="10"/>
  <c r="T26" i="6"/>
  <c r="Q26" i="6"/>
  <c r="U26" i="6"/>
  <c r="S26" i="6"/>
  <c r="R26" i="6"/>
  <c r="T14" i="6"/>
  <c r="Q14" i="6"/>
  <c r="U14" i="6"/>
  <c r="R14" i="6"/>
  <c r="S14" i="6"/>
  <c r="AA29" i="6"/>
  <c r="Y29" i="6"/>
  <c r="X29" i="6"/>
  <c r="AB29" i="6"/>
  <c r="Z29" i="6"/>
  <c r="AA17" i="6"/>
  <c r="Z17" i="6"/>
  <c r="Y17" i="6"/>
  <c r="AB17" i="6"/>
  <c r="X17" i="6"/>
  <c r="AI31" i="6"/>
  <c r="AE31" i="6"/>
  <c r="AH31" i="6"/>
  <c r="AG31" i="6"/>
  <c r="AF31" i="6"/>
  <c r="AI19" i="6"/>
  <c r="AE19" i="6"/>
  <c r="AH19" i="6"/>
  <c r="AG19" i="6"/>
  <c r="AF19" i="6"/>
  <c r="T20" i="10"/>
  <c r="Q20" i="10"/>
  <c r="U20" i="10"/>
  <c r="R20" i="10"/>
  <c r="S20" i="10"/>
  <c r="Y8" i="10"/>
  <c r="AB8" i="10"/>
  <c r="X8" i="10"/>
  <c r="AA8" i="10"/>
  <c r="Z8" i="10"/>
  <c r="Z11" i="10"/>
  <c r="Y11" i="10"/>
  <c r="AB11" i="10"/>
  <c r="AA11" i="10"/>
  <c r="X11" i="10"/>
  <c r="AI10" i="10"/>
  <c r="AE10" i="10"/>
  <c r="AH10" i="10"/>
  <c r="AF10" i="10"/>
  <c r="AG10" i="10"/>
  <c r="Q33" i="6"/>
  <c r="U33" i="6"/>
  <c r="R33" i="6"/>
  <c r="T33" i="6"/>
  <c r="S33" i="6"/>
  <c r="Q25" i="6"/>
  <c r="U25" i="6"/>
  <c r="R25" i="6"/>
  <c r="S25" i="6"/>
  <c r="T25" i="6"/>
  <c r="Q17" i="6"/>
  <c r="U17" i="6"/>
  <c r="R17" i="6"/>
  <c r="S17" i="6"/>
  <c r="T17" i="6"/>
  <c r="T9" i="6"/>
  <c r="Q9" i="6"/>
  <c r="R9" i="6"/>
  <c r="U9" i="6"/>
  <c r="S9" i="6"/>
  <c r="AB24" i="6"/>
  <c r="X24" i="6"/>
  <c r="AA24" i="6"/>
  <c r="Y24" i="6"/>
  <c r="Z24" i="6"/>
  <c r="AB16" i="6"/>
  <c r="X16" i="6"/>
  <c r="Z16" i="6"/>
  <c r="Y16" i="6"/>
  <c r="AA16" i="6"/>
  <c r="AF30" i="6"/>
  <c r="AI30" i="6"/>
  <c r="AE30" i="6"/>
  <c r="AH30" i="6"/>
  <c r="AG30" i="6"/>
  <c r="AF14" i="6"/>
  <c r="AI14" i="6"/>
  <c r="AE14" i="6"/>
  <c r="AH14" i="6"/>
  <c r="AG14" i="6"/>
  <c r="U8" i="10"/>
  <c r="Q8" i="10"/>
  <c r="T8" i="10"/>
  <c r="R8" i="10"/>
  <c r="S8" i="10"/>
  <c r="Q15" i="10"/>
  <c r="U15" i="10"/>
  <c r="R15" i="10"/>
  <c r="S15" i="10"/>
  <c r="T15" i="10"/>
  <c r="AA22" i="10"/>
  <c r="Z22" i="10"/>
  <c r="AB22" i="10"/>
  <c r="Y22" i="10"/>
  <c r="X22" i="10"/>
  <c r="AA10" i="10"/>
  <c r="Z10" i="10"/>
  <c r="Y10" i="10"/>
  <c r="X10" i="10"/>
  <c r="AB10" i="10"/>
  <c r="AF13" i="10"/>
  <c r="AI13" i="10"/>
  <c r="AE13" i="10"/>
  <c r="AH13" i="10"/>
  <c r="AG13" i="10"/>
  <c r="S8" i="6"/>
  <c r="R8" i="6"/>
  <c r="Q8" i="6"/>
  <c r="U8" i="6"/>
  <c r="T8" i="6"/>
  <c r="S27" i="6"/>
  <c r="T27" i="6"/>
  <c r="Q27" i="6"/>
  <c r="R27" i="6"/>
  <c r="U27" i="6"/>
  <c r="S15" i="6"/>
  <c r="T15" i="6"/>
  <c r="R15" i="6"/>
  <c r="Q15" i="6"/>
  <c r="U15" i="6"/>
  <c r="Z34" i="6"/>
  <c r="AA34" i="6"/>
  <c r="Y34" i="6"/>
  <c r="AB34" i="6"/>
  <c r="X34" i="6"/>
  <c r="Z22" i="6"/>
  <c r="AB22" i="6"/>
  <c r="AA22" i="6"/>
  <c r="X22" i="6"/>
  <c r="Y22" i="6"/>
  <c r="Z14" i="6"/>
  <c r="Y14" i="6"/>
  <c r="X14" i="6"/>
  <c r="AB14" i="6"/>
  <c r="AA14" i="6"/>
  <c r="AH28" i="6"/>
  <c r="AG28" i="6"/>
  <c r="AF28" i="6"/>
  <c r="AI28" i="6"/>
  <c r="AE28" i="6"/>
  <c r="AH20" i="6"/>
  <c r="AG20" i="6"/>
  <c r="AF20" i="6"/>
  <c r="AE20" i="6"/>
  <c r="AI20" i="6"/>
  <c r="AH12" i="6"/>
  <c r="AG12" i="6"/>
  <c r="AF12" i="6"/>
  <c r="AE12" i="6"/>
  <c r="AI12" i="6"/>
  <c r="S21" i="10"/>
  <c r="T21" i="10"/>
  <c r="Q21" i="10"/>
  <c r="U21" i="10"/>
  <c r="R21" i="10"/>
  <c r="S9" i="10"/>
  <c r="T9" i="10"/>
  <c r="U9" i="10"/>
  <c r="Q9" i="10"/>
  <c r="R9" i="10"/>
  <c r="Y12" i="10"/>
  <c r="AB12" i="10"/>
  <c r="X12" i="10"/>
  <c r="Z12" i="10"/>
  <c r="AA12" i="10"/>
  <c r="AH19" i="10"/>
  <c r="AG19" i="10"/>
  <c r="AF19" i="10"/>
  <c r="AI19" i="10"/>
  <c r="AE19" i="10"/>
  <c r="AH11" i="10"/>
  <c r="AG11" i="10"/>
  <c r="AF11" i="10"/>
  <c r="AI11" i="10"/>
  <c r="AE11" i="10"/>
  <c r="T30" i="6"/>
  <c r="U30" i="6"/>
  <c r="Q30" i="6"/>
  <c r="R30" i="6"/>
  <c r="S30" i="6"/>
  <c r="T18" i="6"/>
  <c r="Q18" i="6"/>
  <c r="U18" i="6"/>
  <c r="S18" i="6"/>
  <c r="R18" i="6"/>
  <c r="S10" i="6"/>
  <c r="Q10" i="6"/>
  <c r="R10" i="6"/>
  <c r="T10" i="6"/>
  <c r="U10" i="6"/>
  <c r="AA25" i="6"/>
  <c r="X25" i="6"/>
  <c r="AB25" i="6"/>
  <c r="Z25" i="6"/>
  <c r="Y25" i="6"/>
  <c r="AA9" i="6"/>
  <c r="X9" i="6"/>
  <c r="AB9" i="6"/>
  <c r="Y9" i="6"/>
  <c r="Z9" i="6"/>
  <c r="AI23" i="6"/>
  <c r="AE23" i="6"/>
  <c r="AH23" i="6"/>
  <c r="AG23" i="6"/>
  <c r="AF23" i="6"/>
  <c r="AG11" i="6"/>
  <c r="AI11" i="6"/>
  <c r="AH11" i="6"/>
  <c r="AF11" i="6"/>
  <c r="AE11" i="6"/>
  <c r="T16" i="10"/>
  <c r="Q16" i="10"/>
  <c r="U16" i="10"/>
  <c r="R16" i="10"/>
  <c r="S16" i="10"/>
  <c r="Z19" i="10"/>
  <c r="Y19" i="10"/>
  <c r="AB19" i="10"/>
  <c r="AA19" i="10"/>
  <c r="X19" i="10"/>
  <c r="AG22" i="10"/>
  <c r="AF22" i="10"/>
  <c r="AI22" i="10"/>
  <c r="AE22" i="10"/>
  <c r="AH22" i="10"/>
  <c r="AI14" i="10"/>
  <c r="AE14" i="10"/>
  <c r="AH14" i="10"/>
  <c r="AG14" i="10"/>
  <c r="AF14" i="10"/>
  <c r="Q29" i="6"/>
  <c r="U29" i="6"/>
  <c r="R29" i="6"/>
  <c r="T29" i="6"/>
  <c r="S29" i="6"/>
  <c r="Q21" i="6"/>
  <c r="U21" i="6"/>
  <c r="R21" i="6"/>
  <c r="T21" i="6"/>
  <c r="S21" i="6"/>
  <c r="Q13" i="6"/>
  <c r="U13" i="6"/>
  <c r="R13" i="6"/>
  <c r="T13" i="6"/>
  <c r="S13" i="6"/>
  <c r="AB32" i="6"/>
  <c r="X32" i="6"/>
  <c r="Z32" i="6"/>
  <c r="Y32" i="6"/>
  <c r="AA32" i="6"/>
  <c r="AB28" i="6"/>
  <c r="X28" i="6"/>
  <c r="Y28" i="6"/>
  <c r="Z28" i="6"/>
  <c r="AA28" i="6"/>
  <c r="AB20" i="6"/>
  <c r="X20" i="6"/>
  <c r="AA20" i="6"/>
  <c r="Z20" i="6"/>
  <c r="Y20" i="6"/>
  <c r="AB12" i="6"/>
  <c r="X12" i="6"/>
  <c r="Y12" i="6"/>
  <c r="AA12" i="6"/>
  <c r="Z12" i="6"/>
  <c r="AF8" i="6"/>
  <c r="AH8" i="6"/>
  <c r="AG8" i="6"/>
  <c r="AI8" i="6"/>
  <c r="AE8" i="6"/>
  <c r="AF26" i="6"/>
  <c r="AI26" i="6"/>
  <c r="AE26" i="6"/>
  <c r="AH26" i="6"/>
  <c r="AG26" i="6"/>
  <c r="AF22" i="6"/>
  <c r="AI22" i="6"/>
  <c r="AE22" i="6"/>
  <c r="AG22" i="6"/>
  <c r="AH22" i="6"/>
  <c r="AF18" i="6"/>
  <c r="AI18" i="6"/>
  <c r="AE18" i="6"/>
  <c r="AH18" i="6"/>
  <c r="AG18" i="6"/>
  <c r="AH10" i="6"/>
  <c r="AI10" i="6"/>
  <c r="AG10" i="6"/>
  <c r="AE10" i="6"/>
  <c r="AF10" i="6"/>
  <c r="Q19" i="10"/>
  <c r="U19" i="10"/>
  <c r="R19" i="10"/>
  <c r="S19" i="10"/>
  <c r="T19" i="10"/>
  <c r="Q11" i="10"/>
  <c r="U11" i="10"/>
  <c r="R11" i="10"/>
  <c r="S11" i="10"/>
  <c r="T11" i="10"/>
  <c r="AA18" i="10"/>
  <c r="Z18" i="10"/>
  <c r="Y18" i="10"/>
  <c r="AB18" i="10"/>
  <c r="X18" i="10"/>
  <c r="AA14" i="10"/>
  <c r="Z14" i="10"/>
  <c r="Y14" i="10"/>
  <c r="X14" i="10"/>
  <c r="AB14" i="10"/>
  <c r="AF21" i="10"/>
  <c r="AI21" i="10"/>
  <c r="AE21" i="10"/>
  <c r="AH21" i="10"/>
  <c r="AG21" i="10"/>
  <c r="AF17" i="10"/>
  <c r="AI17" i="10"/>
  <c r="AE17" i="10"/>
  <c r="AH17" i="10"/>
  <c r="AG17" i="10"/>
  <c r="AF9" i="10"/>
  <c r="AI9" i="10"/>
  <c r="AE9" i="10"/>
  <c r="AH9" i="10"/>
  <c r="AG9" i="10"/>
  <c r="R32" i="6"/>
  <c r="S32" i="6"/>
  <c r="U32" i="6"/>
  <c r="T32" i="6"/>
  <c r="Q32" i="6"/>
  <c r="R28" i="6"/>
  <c r="S28" i="6"/>
  <c r="Q28" i="6"/>
  <c r="T28" i="6"/>
  <c r="U28" i="6"/>
  <c r="R24" i="6"/>
  <c r="S24" i="6"/>
  <c r="U24" i="6"/>
  <c r="Q24" i="6"/>
  <c r="T24" i="6"/>
  <c r="R20" i="6"/>
  <c r="S20" i="6"/>
  <c r="Q20" i="6"/>
  <c r="T20" i="6"/>
  <c r="U20" i="6"/>
  <c r="R16" i="6"/>
  <c r="S16" i="6"/>
  <c r="U16" i="6"/>
  <c r="Q16" i="6"/>
  <c r="T16" i="6"/>
  <c r="Q12" i="6"/>
  <c r="R12" i="6"/>
  <c r="S12" i="6"/>
  <c r="T12" i="6"/>
  <c r="U12" i="6"/>
  <c r="AB8" i="6"/>
  <c r="X8" i="6"/>
  <c r="AA8" i="6"/>
  <c r="Z8" i="6"/>
  <c r="Y8" i="6"/>
  <c r="Y31" i="6"/>
  <c r="Z31" i="6"/>
  <c r="X31" i="6"/>
  <c r="AB31" i="6"/>
  <c r="AA31" i="6"/>
  <c r="Y27" i="6"/>
  <c r="X27" i="6"/>
  <c r="AB27" i="6"/>
  <c r="AA27" i="6"/>
  <c r="Z27" i="6"/>
  <c r="Y23" i="6"/>
  <c r="AB23" i="6"/>
  <c r="AA23" i="6"/>
  <c r="Z23" i="6"/>
  <c r="X23" i="6"/>
  <c r="Y19" i="6"/>
  <c r="AA19" i="6"/>
  <c r="Z19" i="6"/>
  <c r="AB19" i="6"/>
  <c r="X19" i="6"/>
  <c r="Y15" i="6"/>
  <c r="Z15" i="6"/>
  <c r="X15" i="6"/>
  <c r="AA15" i="6"/>
  <c r="AB15" i="6"/>
  <c r="Y11" i="6"/>
  <c r="X11" i="6"/>
  <c r="AB11" i="6"/>
  <c r="Z11" i="6"/>
  <c r="AA11" i="6"/>
  <c r="AG33" i="6"/>
  <c r="AF33" i="6"/>
  <c r="AE33" i="6"/>
  <c r="AH33" i="6"/>
  <c r="AI33" i="6"/>
  <c r="AG29" i="6"/>
  <c r="AF29" i="6"/>
  <c r="AI29" i="6"/>
  <c r="AE29" i="6"/>
  <c r="AH29" i="6"/>
  <c r="AG25" i="6"/>
  <c r="AF25" i="6"/>
  <c r="AE25" i="6"/>
  <c r="AI25" i="6"/>
  <c r="AH25" i="6"/>
  <c r="AG21" i="6"/>
  <c r="AF21" i="6"/>
  <c r="AI21" i="6"/>
  <c r="AH21" i="6"/>
  <c r="AE21" i="6"/>
  <c r="AG17" i="6"/>
  <c r="AF17" i="6"/>
  <c r="AE17" i="6"/>
  <c r="AI17" i="6"/>
  <c r="AH17" i="6"/>
  <c r="AG13" i="6"/>
  <c r="AF13" i="6"/>
  <c r="AI13" i="6"/>
  <c r="AH13" i="6"/>
  <c r="AE13" i="6"/>
  <c r="AI9" i="6"/>
  <c r="AE9" i="6"/>
  <c r="AH9" i="6"/>
  <c r="AG9" i="6"/>
  <c r="AF9" i="6"/>
  <c r="R22" i="10"/>
  <c r="S22" i="10"/>
  <c r="T22" i="10"/>
  <c r="Q22" i="10"/>
  <c r="U22" i="10"/>
  <c r="R18" i="10"/>
  <c r="S18" i="10"/>
  <c r="Q18" i="10"/>
  <c r="T18" i="10"/>
  <c r="U18" i="10"/>
  <c r="R14" i="10"/>
  <c r="S14" i="10"/>
  <c r="T14" i="10"/>
  <c r="Q14" i="10"/>
  <c r="U14" i="10"/>
  <c r="R10" i="10"/>
  <c r="S10" i="10"/>
  <c r="U10" i="10"/>
  <c r="Q10" i="10"/>
  <c r="T10" i="10"/>
  <c r="AB21" i="10"/>
  <c r="X21" i="10"/>
  <c r="AA21" i="10"/>
  <c r="Z21" i="10"/>
  <c r="Y21" i="10"/>
  <c r="AB17" i="10"/>
  <c r="X17" i="10"/>
  <c r="AA17" i="10"/>
  <c r="Y17" i="10"/>
  <c r="Z17" i="10"/>
  <c r="AB13" i="10"/>
  <c r="X13" i="10"/>
  <c r="AA13" i="10"/>
  <c r="Z13" i="10"/>
  <c r="Y13" i="10"/>
  <c r="AB9" i="10"/>
  <c r="X9" i="10"/>
  <c r="AA9" i="10"/>
  <c r="Z9" i="10"/>
  <c r="Y9" i="10"/>
  <c r="AG20" i="10"/>
  <c r="AF20" i="10"/>
  <c r="AI20" i="10"/>
  <c r="AH20" i="10"/>
  <c r="AE20" i="10"/>
  <c r="AG16" i="10"/>
  <c r="AF16" i="10"/>
  <c r="AE16" i="10"/>
  <c r="AH16" i="10"/>
  <c r="AI16" i="10"/>
  <c r="AG12" i="10"/>
  <c r="AF12" i="10"/>
  <c r="AI12" i="10"/>
  <c r="AE12" i="10"/>
  <c r="AH12" i="10"/>
  <c r="AJ11" i="10"/>
  <c r="AJ19" i="10"/>
  <c r="AJ14" i="10"/>
  <c r="AJ16" i="10"/>
  <c r="AJ18" i="10"/>
  <c r="AJ22" i="10"/>
  <c r="AJ23" i="5"/>
  <c r="AN23" i="5"/>
  <c r="AN19" i="5"/>
  <c r="AM23" i="5"/>
  <c r="AM19" i="5"/>
  <c r="AL23" i="5"/>
  <c r="AJ21" i="5"/>
  <c r="AL19" i="5"/>
  <c r="AJ19" i="5"/>
  <c r="AK12" i="5"/>
  <c r="AK13" i="5"/>
  <c r="AJ7" i="5"/>
  <c r="AK23" i="5"/>
  <c r="AK16" i="5"/>
  <c r="AJ16" i="5"/>
  <c r="AK19" i="5"/>
  <c r="AN7" i="5"/>
  <c r="AJ20" i="5"/>
  <c r="AJ12" i="5"/>
  <c r="AM16" i="5"/>
  <c r="AK20" i="5"/>
  <c r="AM12" i="5"/>
  <c r="AN20" i="5"/>
  <c r="AL20" i="5"/>
  <c r="AK17" i="5"/>
  <c r="AN21" i="5"/>
  <c r="AL21" i="5"/>
  <c r="AJ17" i="5"/>
  <c r="AM21" i="5"/>
  <c r="AK21" i="5"/>
  <c r="AN16" i="5"/>
  <c r="AN13" i="5"/>
  <c r="AL17" i="5"/>
  <c r="AN12" i="5"/>
  <c r="AL12" i="5"/>
  <c r="AM20" i="5"/>
  <c r="AN17" i="5"/>
  <c r="AL16" i="5"/>
  <c r="AJ13" i="5"/>
  <c r="AM17" i="5"/>
  <c r="AK7" i="5"/>
  <c r="AJ8" i="10"/>
  <c r="AJ9" i="10"/>
  <c r="AJ15" i="10"/>
  <c r="AJ10" i="10"/>
  <c r="AJ12" i="10"/>
  <c r="AJ13" i="10"/>
  <c r="AJ17" i="10"/>
  <c r="AJ20" i="10"/>
  <c r="AJ21" i="10"/>
  <c r="AJ8" i="6"/>
  <c r="AH39" i="6" l="1"/>
  <c r="AL32" i="6"/>
  <c r="AN31" i="6"/>
  <c r="AM14" i="10"/>
  <c r="AM33" i="6"/>
  <c r="AL34" i="6"/>
  <c r="AK25" i="6"/>
  <c r="AL10" i="10"/>
  <c r="AK21" i="10"/>
  <c r="AL13" i="10"/>
  <c r="AL16" i="10"/>
  <c r="AL18" i="10"/>
  <c r="AM10" i="10"/>
  <c r="AK21" i="6"/>
  <c r="AK20" i="6"/>
  <c r="AM21" i="6"/>
  <c r="AN19" i="6"/>
  <c r="AM12" i="6"/>
  <c r="AO12" i="6"/>
  <c r="AK20" i="10"/>
  <c r="AM17" i="10"/>
  <c r="AL18" i="6"/>
  <c r="AK9" i="10"/>
  <c r="AO10" i="10"/>
  <c r="AL12" i="10"/>
  <c r="AO22" i="6"/>
  <c r="AN17" i="6"/>
  <c r="AO9" i="10"/>
  <c r="AL9" i="10"/>
  <c r="AO20" i="10"/>
  <c r="AM25" i="6"/>
  <c r="AK16" i="10"/>
  <c r="AO11" i="10"/>
  <c r="AM15" i="10"/>
  <c r="AN22" i="6"/>
  <c r="AO30" i="6"/>
  <c r="AK27" i="6"/>
  <c r="AM9" i="10"/>
  <c r="AK29" i="6"/>
  <c r="AN23" i="6"/>
  <c r="AN11" i="10"/>
  <c r="AN12" i="10"/>
  <c r="AM21" i="10"/>
  <c r="AL15" i="10"/>
  <c r="AN17" i="10"/>
  <c r="AO19" i="10"/>
  <c r="AM22" i="10"/>
  <c r="AO22" i="10"/>
  <c r="AN28" i="6"/>
  <c r="AL28" i="6"/>
  <c r="AK23" i="6"/>
  <c r="AL22" i="6"/>
  <c r="AO26" i="6"/>
  <c r="AL30" i="6"/>
  <c r="AO8" i="6"/>
  <c r="AK24" i="6"/>
  <c r="AN27" i="6"/>
  <c r="AK31" i="6"/>
  <c r="AM22" i="6"/>
  <c r="AM24" i="6"/>
  <c r="AK19" i="6"/>
  <c r="AM10" i="6"/>
  <c r="AN9" i="10"/>
  <c r="AM28" i="6"/>
  <c r="AM13" i="10"/>
  <c r="AN16" i="10"/>
  <c r="AO19" i="6"/>
  <c r="AM26" i="6"/>
  <c r="AM11" i="10"/>
  <c r="AM30" i="6"/>
  <c r="AN21" i="6"/>
  <c r="AN29" i="6"/>
  <c r="AK33" i="6"/>
  <c r="AM29" i="6"/>
  <c r="AO34" i="6"/>
  <c r="AO18" i="6"/>
  <c r="AN18" i="6"/>
  <c r="AL26" i="6"/>
  <c r="AK12" i="10"/>
  <c r="AN13" i="10"/>
  <c r="AO13" i="10"/>
  <c r="AK13" i="10"/>
  <c r="AM20" i="10"/>
  <c r="AN21" i="10"/>
  <c r="AK17" i="10"/>
  <c r="AM18" i="10"/>
  <c r="AK34" i="6"/>
  <c r="AL20" i="6"/>
  <c r="AL24" i="6"/>
  <c r="AO31" i="6"/>
  <c r="AL23" i="6"/>
  <c r="AO17" i="6"/>
  <c r="AO33" i="6"/>
  <c r="AL21" i="10"/>
  <c r="AK15" i="10"/>
  <c r="AN19" i="10"/>
  <c r="AM20" i="6"/>
  <c r="AM19" i="6"/>
  <c r="AL10" i="6"/>
  <c r="AM34" i="6"/>
  <c r="AK10" i="10"/>
  <c r="AL11" i="10"/>
  <c r="AL14" i="10"/>
  <c r="AN20" i="10"/>
  <c r="AL20" i="10"/>
  <c r="AO21" i="10"/>
  <c r="AN15" i="10"/>
  <c r="AO16" i="10"/>
  <c r="AM16" i="10"/>
  <c r="AL17" i="10"/>
  <c r="AK18" i="10"/>
  <c r="AM19" i="10"/>
  <c r="Q27" i="10"/>
  <c r="A10" i="12" s="1"/>
  <c r="AL19" i="10"/>
  <c r="AN34" i="6"/>
  <c r="AN12" i="6"/>
  <c r="AL12" i="6"/>
  <c r="AO20" i="6"/>
  <c r="AN24" i="6"/>
  <c r="AO24" i="6"/>
  <c r="AK28" i="6"/>
  <c r="AM32" i="6"/>
  <c r="AO23" i="6"/>
  <c r="AM17" i="6"/>
  <c r="AL17" i="6"/>
  <c r="AO21" i="6"/>
  <c r="AO25" i="6"/>
  <c r="AL29" i="6"/>
  <c r="AL33" i="6"/>
  <c r="AL19" i="6"/>
  <c r="AM18" i="6"/>
  <c r="AK18" i="6"/>
  <c r="AK22" i="6"/>
  <c r="AN26" i="6"/>
  <c r="AN30" i="6"/>
  <c r="AO27" i="6"/>
  <c r="AL27" i="6"/>
  <c r="AM23" i="6"/>
  <c r="AO15" i="10"/>
  <c r="AK22" i="10"/>
  <c r="AO29" i="6"/>
  <c r="AN18" i="10"/>
  <c r="AL22" i="10"/>
  <c r="AK12" i="6"/>
  <c r="AN20" i="6"/>
  <c r="AO28" i="6"/>
  <c r="AO32" i="6"/>
  <c r="AL21" i="6"/>
  <c r="AL25" i="6"/>
  <c r="AN33" i="6"/>
  <c r="AN32" i="6"/>
  <c r="AO10" i="6"/>
  <c r="AN10" i="6"/>
  <c r="AK26" i="6"/>
  <c r="AK30" i="6"/>
  <c r="AK17" i="6"/>
  <c r="AN25" i="6"/>
  <c r="AK32" i="6"/>
  <c r="AL31" i="6"/>
  <c r="AK10" i="6"/>
  <c r="AM27" i="6"/>
  <c r="AM31" i="6"/>
  <c r="AN22" i="10"/>
  <c r="AK19" i="10"/>
  <c r="AO18" i="10"/>
  <c r="AO17" i="10"/>
  <c r="AO14" i="10"/>
  <c r="AB27" i="10"/>
  <c r="E24" i="12" s="1"/>
  <c r="AN14" i="10"/>
  <c r="AK14" i="10"/>
  <c r="X27" i="10"/>
  <c r="A24" i="12" s="1"/>
  <c r="AO12" i="10"/>
  <c r="AM12" i="10"/>
  <c r="AK11" i="10"/>
  <c r="AN10" i="10"/>
  <c r="U27" i="10"/>
  <c r="E10" i="12" s="1"/>
  <c r="AE27" i="10"/>
  <c r="A38" i="12" s="1"/>
  <c r="AK8" i="10"/>
  <c r="AI27" i="10"/>
  <c r="E38" i="12" s="1"/>
  <c r="AO8" i="10"/>
  <c r="AK8" i="6"/>
  <c r="AL8" i="6"/>
  <c r="AN8" i="6"/>
  <c r="AM8" i="6"/>
  <c r="AK27" i="10" l="1"/>
  <c r="A52" i="12" s="1"/>
  <c r="AO27" i="10"/>
  <c r="E52" i="12" s="1"/>
  <c r="AJ24" i="5" l="1"/>
  <c r="AJ11" i="5"/>
  <c r="AJ39" i="5"/>
  <c r="AJ31" i="5"/>
  <c r="AM28" i="5"/>
  <c r="AM10" i="5"/>
  <c r="AK33" i="5"/>
  <c r="AK25" i="5"/>
  <c r="AK24" i="5"/>
  <c r="AK37" i="5"/>
  <c r="AK39" i="5"/>
  <c r="AN40" i="5"/>
  <c r="AN28" i="5"/>
  <c r="AN24" i="5"/>
  <c r="AN39" i="5"/>
  <c r="AN32" i="5"/>
  <c r="AN35" i="5"/>
  <c r="AL41" i="5"/>
  <c r="AL40" i="5"/>
  <c r="AL24" i="5"/>
  <c r="AL28" i="5"/>
  <c r="AL27" i="5"/>
  <c r="AL10" i="5"/>
  <c r="W46" i="5"/>
  <c r="A20" i="16" s="1"/>
  <c r="A28" i="16" s="1"/>
  <c r="Y27" i="10"/>
  <c r="B24" i="12" s="1"/>
  <c r="R27" i="10"/>
  <c r="B10" i="12" s="1"/>
  <c r="Z27" i="10"/>
  <c r="C24" i="12" s="1"/>
  <c r="S27" i="10"/>
  <c r="C10" i="12" s="1"/>
  <c r="AA27" i="10"/>
  <c r="D24" i="12" s="1"/>
  <c r="T27" i="10"/>
  <c r="D10" i="12" s="1"/>
  <c r="AN15" i="6" l="1"/>
  <c r="A20" i="7"/>
  <c r="F20" i="7" s="1"/>
  <c r="C23" i="16"/>
  <c r="AN16" i="6"/>
  <c r="AL14" i="6"/>
  <c r="AK16" i="6"/>
  <c r="AM25" i="5"/>
  <c r="AN22" i="5"/>
  <c r="AM35" i="5"/>
  <c r="AM24" i="5"/>
  <c r="AM8" i="5"/>
  <c r="P46" i="5"/>
  <c r="A6" i="16" s="1"/>
  <c r="A14" i="16" s="1"/>
  <c r="AL31" i="5"/>
  <c r="AJ14" i="5"/>
  <c r="AK15" i="6"/>
  <c r="AN31" i="5"/>
  <c r="AN33" i="5"/>
  <c r="AN29" i="5"/>
  <c r="AN36" i="5"/>
  <c r="AN37" i="5"/>
  <c r="AK31" i="5"/>
  <c r="AK36" i="5"/>
  <c r="AK32" i="5"/>
  <c r="AK40" i="5"/>
  <c r="AN14" i="6"/>
  <c r="AL16" i="6"/>
  <c r="AM27" i="5"/>
  <c r="AM40" i="5"/>
  <c r="AJ35" i="5"/>
  <c r="AJ28" i="5"/>
  <c r="AJ29" i="5"/>
  <c r="AK14" i="5"/>
  <c r="AL11" i="5"/>
  <c r="AN11" i="5"/>
  <c r="AN27" i="5"/>
  <c r="AM39" i="5"/>
  <c r="AM36" i="5"/>
  <c r="AJ10" i="5"/>
  <c r="AJ40" i="5"/>
  <c r="AJ36" i="5"/>
  <c r="AK18" i="5"/>
  <c r="AJ37" i="5"/>
  <c r="AL32" i="5"/>
  <c r="AL36" i="5"/>
  <c r="AK10" i="5"/>
  <c r="AK27" i="5"/>
  <c r="S39" i="6"/>
  <c r="C6" i="12" s="1"/>
  <c r="C14" i="12" s="1"/>
  <c r="C11" i="7" s="1"/>
  <c r="H11" i="7" s="1"/>
  <c r="AL9" i="5"/>
  <c r="AL26" i="5"/>
  <c r="AL37" i="5"/>
  <c r="AL34" i="5"/>
  <c r="AO13" i="6"/>
  <c r="AL9" i="6"/>
  <c r="AF39" i="6"/>
  <c r="B34" i="12" s="1"/>
  <c r="AN18" i="5"/>
  <c r="AJ22" i="5"/>
  <c r="AK9" i="5"/>
  <c r="AN26" i="5"/>
  <c r="AB39" i="6"/>
  <c r="E20" i="12" s="1"/>
  <c r="E28" i="12" s="1"/>
  <c r="E24" i="7" s="1"/>
  <c r="J24" i="7" s="1"/>
  <c r="AE39" i="6"/>
  <c r="A34" i="12" s="1"/>
  <c r="A42" i="12" s="1"/>
  <c r="A37" i="7" s="1"/>
  <c r="F37" i="7" s="1"/>
  <c r="AK9" i="6"/>
  <c r="AM22" i="5"/>
  <c r="Y46" i="5"/>
  <c r="C20" i="16" s="1"/>
  <c r="C28" i="16" s="1"/>
  <c r="C20" i="7" s="1"/>
  <c r="H20" i="7" s="1"/>
  <c r="AM9" i="5"/>
  <c r="AM31" i="5"/>
  <c r="AJ26" i="5"/>
  <c r="AJ34" i="5"/>
  <c r="AJ33" i="5"/>
  <c r="AJ30" i="5"/>
  <c r="AA39" i="6"/>
  <c r="D20" i="12" s="1"/>
  <c r="D28" i="12" s="1"/>
  <c r="D24" i="7" s="1"/>
  <c r="I24" i="7" s="1"/>
  <c r="AA46" i="5"/>
  <c r="E20" i="16" s="1"/>
  <c r="E28" i="16" s="1"/>
  <c r="E20" i="7" s="1"/>
  <c r="J20" i="7" s="1"/>
  <c r="AK8" i="5"/>
  <c r="AE46" i="5"/>
  <c r="B34" i="16" s="1"/>
  <c r="B42" i="16" s="1"/>
  <c r="B33" i="7" s="1"/>
  <c r="G33" i="7" s="1"/>
  <c r="AL11" i="6"/>
  <c r="AM13" i="6"/>
  <c r="AM9" i="6"/>
  <c r="AG39" i="6"/>
  <c r="C34" i="12" s="1"/>
  <c r="AJ8" i="5"/>
  <c r="AD46" i="5"/>
  <c r="A34" i="16" s="1"/>
  <c r="A42" i="16" s="1"/>
  <c r="AL25" i="5"/>
  <c r="AL13" i="6"/>
  <c r="R39" i="6"/>
  <c r="B6" i="12" s="1"/>
  <c r="B14" i="12" s="1"/>
  <c r="B11" i="7" s="1"/>
  <c r="G11" i="7" s="1"/>
  <c r="Z46" i="5"/>
  <c r="D20" i="16" s="1"/>
  <c r="D28" i="16" s="1"/>
  <c r="D20" i="7" s="1"/>
  <c r="I20" i="7" s="1"/>
  <c r="AN9" i="5"/>
  <c r="AN30" i="5"/>
  <c r="AN25" i="5"/>
  <c r="AK11" i="5"/>
  <c r="AK28" i="5"/>
  <c r="AN13" i="6"/>
  <c r="AK13" i="6"/>
  <c r="AO9" i="6"/>
  <c r="AI39" i="6"/>
  <c r="E34" i="12" s="1"/>
  <c r="E42" i="12" s="1"/>
  <c r="E37" i="7" s="1"/>
  <c r="J37" i="7" s="1"/>
  <c r="AM18" i="5"/>
  <c r="AF46" i="5"/>
  <c r="C34" i="16" s="1"/>
  <c r="C42" i="16" s="1"/>
  <c r="C33" i="7" s="1"/>
  <c r="H33" i="7" s="1"/>
  <c r="AL7" i="5"/>
  <c r="AL13" i="5"/>
  <c r="AM32" i="5"/>
  <c r="AM29" i="5"/>
  <c r="AM26" i="5"/>
  <c r="AJ27" i="5"/>
  <c r="AJ25" i="5"/>
  <c r="AJ38" i="5"/>
  <c r="AL14" i="5"/>
  <c r="AO16" i="6"/>
  <c r="T39" i="6"/>
  <c r="D6" i="12" s="1"/>
  <c r="D14" i="12" s="1"/>
  <c r="D11" i="7" s="1"/>
  <c r="I11" i="7" s="1"/>
  <c r="AL22" i="5"/>
  <c r="AH46" i="5"/>
  <c r="E34" i="16" s="1"/>
  <c r="E42" i="16" s="1"/>
  <c r="E33" i="7" s="1"/>
  <c r="J33" i="7" s="1"/>
  <c r="AN8" i="5"/>
  <c r="Q46" i="5"/>
  <c r="B6" i="16" s="1"/>
  <c r="B14" i="16" s="1"/>
  <c r="B7" i="7" s="1"/>
  <c r="G7" i="7" s="1"/>
  <c r="AK22" i="5"/>
  <c r="AL29" i="5"/>
  <c r="AO14" i="6"/>
  <c r="AJ18" i="5"/>
  <c r="AG46" i="5"/>
  <c r="D34" i="16" s="1"/>
  <c r="D42" i="16" s="1"/>
  <c r="D33" i="7" s="1"/>
  <c r="I33" i="7" s="1"/>
  <c r="AM7" i="5"/>
  <c r="AM13" i="5"/>
  <c r="AN34" i="5"/>
  <c r="AK41" i="5"/>
  <c r="AK34" i="5"/>
  <c r="AK30" i="5"/>
  <c r="AK29" i="5"/>
  <c r="AK26" i="5"/>
  <c r="X39" i="6"/>
  <c r="A20" i="12" s="1"/>
  <c r="A28" i="12" s="1"/>
  <c r="A24" i="7" s="1"/>
  <c r="F24" i="7" s="1"/>
  <c r="R46" i="5"/>
  <c r="C6" i="16" s="1"/>
  <c r="C14" i="16" s="1"/>
  <c r="C7" i="7" s="1"/>
  <c r="H7" i="7" s="1"/>
  <c r="AM38" i="5"/>
  <c r="AM37" i="5"/>
  <c r="AN9" i="6"/>
  <c r="D34" i="12"/>
  <c r="AL18" i="5"/>
  <c r="T46" i="5"/>
  <c r="E6" i="16" s="1"/>
  <c r="E14" i="16" s="1"/>
  <c r="E7" i="7" s="1"/>
  <c r="J7" i="7" s="1"/>
  <c r="AN14" i="5"/>
  <c r="AO11" i="6"/>
  <c r="AM14" i="6"/>
  <c r="AL15" i="6"/>
  <c r="Z39" i="6"/>
  <c r="C20" i="12" s="1"/>
  <c r="C28" i="12" s="1"/>
  <c r="C24" i="7" s="1"/>
  <c r="H24" i="7" s="1"/>
  <c r="AL35" i="5"/>
  <c r="AL39" i="5"/>
  <c r="AL38" i="5"/>
  <c r="AL33" i="5"/>
  <c r="AL30" i="5"/>
  <c r="AM14" i="5"/>
  <c r="AN11" i="6"/>
  <c r="AK11" i="6"/>
  <c r="AM16" i="6"/>
  <c r="AO15" i="6"/>
  <c r="Y39" i="6"/>
  <c r="B20" i="12" s="1"/>
  <c r="B28" i="12" s="1"/>
  <c r="B24" i="7" s="1"/>
  <c r="G24" i="7" s="1"/>
  <c r="S46" i="5"/>
  <c r="D6" i="16" s="1"/>
  <c r="D14" i="16" s="1"/>
  <c r="D7" i="7" s="1"/>
  <c r="I7" i="7" s="1"/>
  <c r="AN10" i="5"/>
  <c r="AN41" i="5"/>
  <c r="AN38" i="5"/>
  <c r="AK35" i="5"/>
  <c r="AK38" i="5"/>
  <c r="AK14" i="6"/>
  <c r="U39" i="6"/>
  <c r="E6" i="12" s="1"/>
  <c r="E14" i="12" s="1"/>
  <c r="E11" i="7" s="1"/>
  <c r="J11" i="7" s="1"/>
  <c r="Q39" i="6"/>
  <c r="A6" i="12" s="1"/>
  <c r="A14" i="12" s="1"/>
  <c r="A11" i="7" s="1"/>
  <c r="F11" i="7" s="1"/>
  <c r="AJ9" i="5"/>
  <c r="AL8" i="5"/>
  <c r="AM41" i="5"/>
  <c r="AM33" i="5"/>
  <c r="AM11" i="5"/>
  <c r="AM34" i="5"/>
  <c r="AM30" i="5"/>
  <c r="AJ32" i="5"/>
  <c r="AJ41" i="5"/>
  <c r="AM11" i="6"/>
  <c r="AM15" i="6"/>
  <c r="X46" i="5"/>
  <c r="B20" i="16" s="1"/>
  <c r="B28" i="16" s="1"/>
  <c r="B20" i="7" s="1"/>
  <c r="G20" i="7" s="1"/>
  <c r="AF27" i="10"/>
  <c r="B38" i="12" s="1"/>
  <c r="AL8" i="10"/>
  <c r="AL27" i="10" s="1"/>
  <c r="B52" i="12" s="1"/>
  <c r="AG27" i="10"/>
  <c r="C38" i="12" s="1"/>
  <c r="AM8" i="10"/>
  <c r="AM27" i="10" s="1"/>
  <c r="C52" i="12" s="1"/>
  <c r="AN8" i="10"/>
  <c r="AN27" i="10" s="1"/>
  <c r="D52" i="12" s="1"/>
  <c r="AH27" i="10"/>
  <c r="D38" i="12" s="1"/>
  <c r="A33" i="7" l="1"/>
  <c r="F33" i="7" s="1"/>
  <c r="C37" i="16"/>
  <c r="A7" i="7"/>
  <c r="F7" i="7" s="1"/>
  <c r="C9" i="16"/>
  <c r="C42" i="12"/>
  <c r="C37" i="7" s="1"/>
  <c r="H37" i="7" s="1"/>
  <c r="D42" i="12"/>
  <c r="D37" i="7" s="1"/>
  <c r="I37" i="7" s="1"/>
  <c r="B42" i="12"/>
  <c r="B37" i="7" s="1"/>
  <c r="G37" i="7" s="1"/>
  <c r="C15" i="7"/>
  <c r="H15" i="7" s="1"/>
  <c r="AN39" i="6"/>
  <c r="D48" i="12" s="1"/>
  <c r="D56" i="12" s="1"/>
  <c r="D50" i="7" s="1"/>
  <c r="I50" i="7" s="1"/>
  <c r="D15" i="7"/>
  <c r="I15" i="7" s="1"/>
  <c r="B15" i="7"/>
  <c r="G15" i="7" s="1"/>
  <c r="B28" i="7"/>
  <c r="G28" i="7" s="1"/>
  <c r="AM46" i="5"/>
  <c r="D48" i="16" s="1"/>
  <c r="D56" i="16" s="1"/>
  <c r="D46" i="7" s="1"/>
  <c r="I46" i="7" s="1"/>
  <c r="E41" i="7"/>
  <c r="J41" i="7" s="1"/>
  <c r="C28" i="7"/>
  <c r="H28" i="7" s="1"/>
  <c r="D28" i="7"/>
  <c r="I28" i="7" s="1"/>
  <c r="AM39" i="6"/>
  <c r="C48" i="12" s="1"/>
  <c r="C56" i="12" s="1"/>
  <c r="C50" i="7" s="1"/>
  <c r="H50" i="7" s="1"/>
  <c r="AK46" i="5"/>
  <c r="B48" i="16" s="1"/>
  <c r="B56" i="16" s="1"/>
  <c r="B46" i="7" s="1"/>
  <c r="G46" i="7" s="1"/>
  <c r="AL39" i="6"/>
  <c r="B48" i="12" s="1"/>
  <c r="B56" i="12" s="1"/>
  <c r="B50" i="7" s="1"/>
  <c r="G50" i="7" s="1"/>
  <c r="AL46" i="5"/>
  <c r="C48" i="16" s="1"/>
  <c r="C56" i="16" s="1"/>
  <c r="C46" i="7" s="1"/>
  <c r="H46" i="7" s="1"/>
  <c r="AO39" i="6"/>
  <c r="E48" i="12" s="1"/>
  <c r="E56" i="12" s="1"/>
  <c r="E50" i="7" s="1"/>
  <c r="J50" i="7" s="1"/>
  <c r="AJ46" i="5"/>
  <c r="A48" i="16" s="1"/>
  <c r="A56" i="16" s="1"/>
  <c r="E28" i="7"/>
  <c r="J28" i="7" s="1"/>
  <c r="AK39" i="6"/>
  <c r="A48" i="12" s="1"/>
  <c r="A56" i="12" s="1"/>
  <c r="A50" i="7" s="1"/>
  <c r="F50" i="7" s="1"/>
  <c r="A28" i="7"/>
  <c r="F28" i="7" s="1"/>
  <c r="E15" i="7"/>
  <c r="J15" i="7" s="1"/>
  <c r="AN46" i="5"/>
  <c r="E48" i="16" s="1"/>
  <c r="E56" i="16" s="1"/>
  <c r="E46" i="7" s="1"/>
  <c r="J46" i="7" s="1"/>
  <c r="C41" i="7" l="1"/>
  <c r="H41" i="7" s="1"/>
  <c r="A41" i="7"/>
  <c r="F41" i="7" s="1"/>
  <c r="B41" i="7"/>
  <c r="G41" i="7" s="1"/>
  <c r="A15" i="7"/>
  <c r="F15" i="7" s="1"/>
  <c r="A46" i="7"/>
  <c r="C51" i="16"/>
  <c r="D41" i="7"/>
  <c r="I41" i="7" s="1"/>
  <c r="D54" i="7"/>
  <c r="I54" i="7" s="1"/>
  <c r="E54" i="7"/>
  <c r="J54" i="7" s="1"/>
  <c r="C54" i="7"/>
  <c r="H54" i="7" s="1"/>
  <c r="B54" i="7"/>
  <c r="G54" i="7" s="1"/>
  <c r="A54" i="7" l="1"/>
  <c r="F54" i="7" s="1"/>
  <c r="F46" i="7"/>
</calcChain>
</file>

<file path=xl/comments1.xml><?xml version="1.0" encoding="utf-8"?>
<comments xmlns="http://schemas.openxmlformats.org/spreadsheetml/2006/main">
  <authors>
    <author>Marie Reimer</author>
  </authors>
  <commentList>
    <comment ref="K42" authorId="0" shapeId="0">
      <text>
        <r>
          <rPr>
            <b/>
            <sz val="9"/>
            <color rgb="FF000000"/>
            <rFont val="Segoe UI"/>
            <family val="2"/>
          </rPr>
          <t>Marie Reimer:</t>
        </r>
        <r>
          <rPr>
            <sz val="9"/>
            <color rgb="FF000000"/>
            <rFont val="Segoe UI"/>
            <family val="2"/>
          </rPr>
          <t xml:space="preserve">
Wert vom Qualitätsweizen</t>
        </r>
      </text>
    </comment>
    <comment ref="N42" authorId="0" shapeId="0">
      <text>
        <r>
          <rPr>
            <b/>
            <sz val="9"/>
            <color rgb="FF000000"/>
            <rFont val="Segoe UI"/>
            <family val="2"/>
          </rPr>
          <t>Marie Reimer:</t>
        </r>
        <r>
          <rPr>
            <sz val="9"/>
            <color rgb="FF000000"/>
            <rFont val="Segoe UI"/>
            <family val="2"/>
          </rPr>
          <t xml:space="preserve">
Wert vom Qualitätsweizen</t>
        </r>
      </text>
    </comment>
    <comment ref="O42" authorId="0" shapeId="0">
      <text>
        <r>
          <rPr>
            <b/>
            <sz val="9"/>
            <color rgb="FF000000"/>
            <rFont val="Segoe UI"/>
            <family val="2"/>
          </rPr>
          <t>Marie Reimer:</t>
        </r>
        <r>
          <rPr>
            <sz val="9"/>
            <color rgb="FF000000"/>
            <rFont val="Segoe UI"/>
            <family val="2"/>
          </rPr>
          <t xml:space="preserve">
Wert vom Qualitätsweizen</t>
        </r>
      </text>
    </comment>
    <comment ref="K43" authorId="0" shapeId="0">
      <text>
        <r>
          <rPr>
            <b/>
            <sz val="9"/>
            <color rgb="FF000000"/>
            <rFont val="Segoe UI"/>
            <family val="2"/>
          </rPr>
          <t>Marie Reimer:</t>
        </r>
        <r>
          <rPr>
            <sz val="9"/>
            <color rgb="FF000000"/>
            <rFont val="Segoe UI"/>
            <family val="2"/>
          </rPr>
          <t xml:space="preserve">
Wert vom Qualitätsweizen</t>
        </r>
      </text>
    </comment>
    <comment ref="K55" authorId="0" shapeId="0">
      <text>
        <r>
          <rPr>
            <b/>
            <sz val="9"/>
            <color rgb="FF000000"/>
            <rFont val="Segoe UI"/>
            <family val="2"/>
          </rPr>
          <t>Marie Reimer:</t>
        </r>
        <r>
          <rPr>
            <sz val="9"/>
            <color rgb="FF000000"/>
            <rFont val="Segoe UI"/>
            <family val="2"/>
          </rPr>
          <t xml:space="preserve">
Wert vom Qualitätsweizen</t>
        </r>
      </text>
    </comment>
    <comment ref="N55" authorId="0" shapeId="0">
      <text>
        <r>
          <rPr>
            <b/>
            <sz val="9"/>
            <color rgb="FF000000"/>
            <rFont val="Segoe UI"/>
            <family val="2"/>
          </rPr>
          <t>Marie Reimer:</t>
        </r>
        <r>
          <rPr>
            <sz val="9"/>
            <color rgb="FF000000"/>
            <rFont val="Segoe UI"/>
            <family val="2"/>
          </rPr>
          <t xml:space="preserve">
Wert vom Qualitätsweizen</t>
        </r>
      </text>
    </comment>
    <comment ref="O55" authorId="0" shapeId="0">
      <text>
        <r>
          <rPr>
            <b/>
            <sz val="9"/>
            <color rgb="FF000000"/>
            <rFont val="Segoe UI"/>
            <family val="2"/>
          </rPr>
          <t>Marie Reimer:</t>
        </r>
        <r>
          <rPr>
            <sz val="9"/>
            <color rgb="FF000000"/>
            <rFont val="Segoe UI"/>
            <family val="2"/>
          </rPr>
          <t xml:space="preserve">
Wert vom Qualitätsweizen</t>
        </r>
      </text>
    </comment>
    <comment ref="K56" authorId="0" shapeId="0">
      <text>
        <r>
          <rPr>
            <b/>
            <sz val="9"/>
            <color rgb="FF000000"/>
            <rFont val="Segoe UI"/>
            <family val="2"/>
          </rPr>
          <t>Marie Reimer:</t>
        </r>
        <r>
          <rPr>
            <sz val="9"/>
            <color rgb="FF000000"/>
            <rFont val="Segoe UI"/>
            <family val="2"/>
          </rPr>
          <t xml:space="preserve">
Wert vom Qualitätsweizen</t>
        </r>
      </text>
    </comment>
    <comment ref="K58" authorId="0" shapeId="0">
      <text>
        <r>
          <rPr>
            <b/>
            <sz val="9"/>
            <color rgb="FF000000"/>
            <rFont val="Segoe UI"/>
            <family val="2"/>
          </rPr>
          <t>Marie Reimer:</t>
        </r>
        <r>
          <rPr>
            <sz val="9"/>
            <color rgb="FF000000"/>
            <rFont val="Segoe UI"/>
            <family val="2"/>
          </rPr>
          <t xml:space="preserve">
Wert vom Qualitätsweizen</t>
        </r>
      </text>
    </comment>
    <comment ref="K59" authorId="0" shapeId="0">
      <text>
        <r>
          <rPr>
            <b/>
            <sz val="9"/>
            <color rgb="FF000000"/>
            <rFont val="Segoe UI"/>
            <family val="2"/>
          </rPr>
          <t>Marie Reimer:</t>
        </r>
        <r>
          <rPr>
            <sz val="9"/>
            <color rgb="FF000000"/>
            <rFont val="Segoe UI"/>
            <family val="2"/>
          </rPr>
          <t xml:space="preserve">
Wert vom Qualitätsweizen</t>
        </r>
      </text>
    </comment>
    <comment ref="K60" authorId="0" shapeId="0">
      <text>
        <r>
          <rPr>
            <b/>
            <sz val="9"/>
            <color rgb="FF000000"/>
            <rFont val="Segoe UI"/>
            <family val="2"/>
          </rPr>
          <t>Marie Reimer:</t>
        </r>
        <r>
          <rPr>
            <sz val="9"/>
            <color rgb="FF000000"/>
            <rFont val="Segoe UI"/>
            <family val="2"/>
          </rPr>
          <t xml:space="preserve">
Wert vom Qualitätsweizen</t>
        </r>
      </text>
    </comment>
  </commentList>
</comments>
</file>

<file path=xl/sharedStrings.xml><?xml version="1.0" encoding="utf-8"?>
<sst xmlns="http://schemas.openxmlformats.org/spreadsheetml/2006/main" count="1164" uniqueCount="280">
  <si>
    <t xml:space="preserve">A.1 Grundlegende Informationen </t>
  </si>
  <si>
    <t>Name des Betriebs</t>
  </si>
  <si>
    <t>Datum</t>
  </si>
  <si>
    <t>Name des Interviewpartners</t>
  </si>
  <si>
    <t>Adresse</t>
  </si>
  <si>
    <t>Telefonnummer</t>
  </si>
  <si>
    <t xml:space="preserve">E-Mail Adresse </t>
  </si>
  <si>
    <t xml:space="preserve">A.2 Betriebsdaten </t>
  </si>
  <si>
    <t>Umstellungsdatum</t>
  </si>
  <si>
    <t>Verbandzugehörigkeit (EU, Naturland, Bioland…)</t>
  </si>
  <si>
    <t>Besteht eine Futter-Mist-Kooperation und in welchem Umfang</t>
  </si>
  <si>
    <t>Vorherrschende Bodenart</t>
  </si>
  <si>
    <t>davon Ackerland (in ha)</t>
  </si>
  <si>
    <t>davon Dauergrünland (in ha)</t>
  </si>
  <si>
    <t>sonstiges (in ha)</t>
  </si>
  <si>
    <t>Beschreiben Sie „sonstiges“ (Wald, Wege, …)</t>
  </si>
  <si>
    <t>Geben Sie bitte die GV/ha an</t>
  </si>
  <si>
    <r>
      <t xml:space="preserve">A.3 Tierbestand </t>
    </r>
    <r>
      <rPr>
        <sz val="12"/>
        <color theme="1"/>
        <rFont val="Arial"/>
        <family val="2"/>
      </rPr>
      <t>(geben Sie die genauen Tierbestand für jedes Jahr an)</t>
    </r>
  </si>
  <si>
    <t xml:space="preserve">A.4 Fruchtfolge </t>
  </si>
  <si>
    <t>Kultur</t>
  </si>
  <si>
    <t xml:space="preserve">Anbaufläche in ha </t>
  </si>
  <si>
    <r>
      <t xml:space="preserve">Bemerkung </t>
    </r>
    <r>
      <rPr>
        <sz val="9"/>
        <color theme="1"/>
        <rFont val="Arial"/>
        <family val="2"/>
      </rPr>
      <t>(Schnittanzahl und Höhe /Zwischenfrüchte: Einarbeitungshöhe &amp; Leguminosenanteil/ Ertrag bei Leguminosen)</t>
    </r>
  </si>
  <si>
    <t>z.B. Kleegrass</t>
  </si>
  <si>
    <t>z.B. 25</t>
  </si>
  <si>
    <t>z.B. 3 Schnitte bei jeweils 50cm</t>
  </si>
  <si>
    <t>A.5 Nährstoffzufuhr</t>
  </si>
  <si>
    <t>Input</t>
  </si>
  <si>
    <t xml:space="preserve">z.B. 40 </t>
  </si>
  <si>
    <t>A.6 Nährstoffoutputs</t>
  </si>
  <si>
    <t>Gerste</t>
  </si>
  <si>
    <t>Hafer</t>
  </si>
  <si>
    <t>Zuckerrüben</t>
  </si>
  <si>
    <t>Pflanzliche Produkte</t>
  </si>
  <si>
    <t>ha</t>
  </si>
  <si>
    <t>dt/ha</t>
  </si>
  <si>
    <t>Gesamt (t)</t>
  </si>
  <si>
    <r>
      <rPr>
        <b/>
        <sz val="11"/>
        <color rgb="FFFF0000"/>
        <rFont val="Arial"/>
        <family val="2"/>
      </rPr>
      <t>Entweder</t>
    </r>
    <r>
      <rPr>
        <b/>
        <sz val="11"/>
        <color theme="1"/>
        <rFont val="Arial"/>
        <family val="2"/>
      </rPr>
      <t>: Menge Pro Hektar * Ausbringungsfläche</t>
    </r>
  </si>
  <si>
    <r>
      <rPr>
        <b/>
        <sz val="11"/>
        <color rgb="FFFF0000"/>
        <rFont val="Arial"/>
        <family val="2"/>
      </rPr>
      <t>Entweder:</t>
    </r>
    <r>
      <rPr>
        <b/>
        <sz val="11"/>
        <color theme="1"/>
        <rFont val="Arial"/>
        <family val="2"/>
      </rPr>
      <t xml:space="preserve"> Menge Pro Hektar * Ausbringungsfläche</t>
    </r>
  </si>
  <si>
    <r>
      <rPr>
        <b/>
        <sz val="11"/>
        <color rgb="FFFF0000"/>
        <rFont val="Arial"/>
        <family val="2"/>
      </rPr>
      <t>Oder:</t>
    </r>
    <r>
      <rPr>
        <b/>
        <sz val="11"/>
        <color rgb="FF000000"/>
        <rFont val="Arial"/>
        <family val="2"/>
      </rPr>
      <t xml:space="preserve"> Gesamtmenge Menge (t) </t>
    </r>
  </si>
  <si>
    <t>Produkt</t>
  </si>
  <si>
    <r>
      <rPr>
        <b/>
        <sz val="11"/>
        <color rgb="FFFF0000"/>
        <rFont val="Arial"/>
        <family val="2"/>
      </rPr>
      <t>Entweder</t>
    </r>
    <r>
      <rPr>
        <b/>
        <sz val="11"/>
        <color theme="1"/>
        <rFont val="Arial"/>
        <family val="2"/>
      </rPr>
      <t>: Menge Pro Stück * Stückzahl</t>
    </r>
  </si>
  <si>
    <t>Stück</t>
  </si>
  <si>
    <t>kg/ Stück</t>
  </si>
  <si>
    <t>Gesamt (kg)</t>
  </si>
  <si>
    <t>FM (%) = TM (%) x Nährstoffgehalt TM (%) / 100</t>
  </si>
  <si>
    <t>%FM = kg/100kg FM</t>
  </si>
  <si>
    <t>Einheit</t>
  </si>
  <si>
    <t>Kodierung</t>
  </si>
  <si>
    <t>TM</t>
  </si>
  <si>
    <t>OM</t>
  </si>
  <si>
    <t>C-Gehalt</t>
  </si>
  <si>
    <t>N</t>
  </si>
  <si>
    <t>P</t>
  </si>
  <si>
    <t>K</t>
  </si>
  <si>
    <t>Ca</t>
  </si>
  <si>
    <t>Mg</t>
  </si>
  <si>
    <t>S</t>
  </si>
  <si>
    <t>Na</t>
  </si>
  <si>
    <t>Cl</t>
  </si>
  <si>
    <t>% TM</t>
  </si>
  <si>
    <t>% FM</t>
  </si>
  <si>
    <t>Rindermist</t>
  </si>
  <si>
    <t>Hühnermist</t>
  </si>
  <si>
    <t>Pferdemist</t>
  </si>
  <si>
    <t>Schweinemist</t>
  </si>
  <si>
    <t>Schafmist</t>
  </si>
  <si>
    <t>Rindergülle</t>
  </si>
  <si>
    <t>Grüngutkompost</t>
  </si>
  <si>
    <t>Gärreste NawaRo flüssig</t>
  </si>
  <si>
    <t>Haarmehl</t>
  </si>
  <si>
    <t>Horndünger</t>
  </si>
  <si>
    <t>Schlempe, Kartoffel</t>
  </si>
  <si>
    <t>Kartofelfruchtwasserkonzentrat PPL</t>
  </si>
  <si>
    <t>Patentkali</t>
  </si>
  <si>
    <t>CarboKalk</t>
  </si>
  <si>
    <t>Schweinegülle</t>
  </si>
  <si>
    <t>Kohlensaurer Kalk 85</t>
  </si>
  <si>
    <t>Champost</t>
  </si>
  <si>
    <t>Zukauf Milchvieh (in kg Lebendgewicht)</t>
  </si>
  <si>
    <t>g/kg FM</t>
  </si>
  <si>
    <t>Zukauf Fleischrasse (in kg Lebendgewicht)</t>
  </si>
  <si>
    <t>Schorf</t>
  </si>
  <si>
    <t>Legehennen (in kg Lebendgewicht)</t>
  </si>
  <si>
    <t>Mais (Silage)</t>
  </si>
  <si>
    <t>Erbsen</t>
  </si>
  <si>
    <t>Weizen (Futter-)</t>
  </si>
  <si>
    <t>kg FM (14%)</t>
  </si>
  <si>
    <t xml:space="preserve">Roggen </t>
  </si>
  <si>
    <t xml:space="preserve">Dinkel </t>
  </si>
  <si>
    <t>Triticale</t>
  </si>
  <si>
    <t xml:space="preserve">Mais (Körner) </t>
  </si>
  <si>
    <t>Ackerbohnen</t>
  </si>
  <si>
    <t xml:space="preserve">Kartoffeln </t>
  </si>
  <si>
    <t>Outputs</t>
  </si>
  <si>
    <t>Weizen (Qualitäts-)</t>
  </si>
  <si>
    <t>Kleegras (30%Leguminosen)</t>
  </si>
  <si>
    <t>Kleegras (50%Leguminosen)</t>
  </si>
  <si>
    <t>Kleegras (70%Leguminosen)</t>
  </si>
  <si>
    <t>Luzernegras (50:50)</t>
  </si>
  <si>
    <t>Luzerne</t>
  </si>
  <si>
    <t>Sojabohnen</t>
  </si>
  <si>
    <t>Raps</t>
  </si>
  <si>
    <t>Möhren</t>
  </si>
  <si>
    <t xml:space="preserve">Rote Beete </t>
  </si>
  <si>
    <t xml:space="preserve">Wurzelpetersilie </t>
  </si>
  <si>
    <t>Grassamen</t>
  </si>
  <si>
    <t>Sommerweizen</t>
  </si>
  <si>
    <t>Senf</t>
  </si>
  <si>
    <t>Klee (Reinsaat)</t>
  </si>
  <si>
    <t>Kürbis</t>
  </si>
  <si>
    <t>Tierische Produkte</t>
  </si>
  <si>
    <t>Verkauf Milchvieh (in kg Lebendgewicht)</t>
  </si>
  <si>
    <t>Verkauf Fleischrasse (in kg Lebendgewicht)</t>
  </si>
  <si>
    <t>Verkauf Schwein (in kg Lebendgewicht)</t>
  </si>
  <si>
    <t>Verkauf Legehennen (in kg Lebendgewicht)</t>
  </si>
  <si>
    <t>Kuhmilch (3.2% Fett) in kg</t>
  </si>
  <si>
    <t>Kuhmilch (3.4% Fett) in kg</t>
  </si>
  <si>
    <t>Kuhmilch (3.6% Fett) in kg</t>
  </si>
  <si>
    <t>Eier (Stück)</t>
  </si>
  <si>
    <t>Eier in kg</t>
  </si>
  <si>
    <t>Grasmulch 1. Schnitt</t>
  </si>
  <si>
    <t>Engel 2005</t>
  </si>
  <si>
    <t>Grasmulch 2. Schnitt</t>
  </si>
  <si>
    <t>Grasmulch 3. Schnitt</t>
  </si>
  <si>
    <t>Wicke</t>
  </si>
  <si>
    <t>kg/a</t>
  </si>
  <si>
    <t>Durchschnitt</t>
  </si>
  <si>
    <t>Stroh (Getreide)</t>
  </si>
  <si>
    <t>Code</t>
  </si>
  <si>
    <t>Summe</t>
  </si>
  <si>
    <t>Gesamt Nährstoffoutput der pflanzlichen Verkäufe</t>
  </si>
  <si>
    <t>Sonstiges2</t>
  </si>
  <si>
    <t>Sonstiges3</t>
  </si>
  <si>
    <t>Sonstiges4</t>
  </si>
  <si>
    <t>Sonstiges5</t>
  </si>
  <si>
    <t>Sonstiges6</t>
  </si>
  <si>
    <t>Sonstiges7</t>
  </si>
  <si>
    <t>Sonstiges8</t>
  </si>
  <si>
    <t>Sonstiges9</t>
  </si>
  <si>
    <t>Sonstiges10</t>
  </si>
  <si>
    <t>Sonstiges11</t>
  </si>
  <si>
    <t>Sonstiges12</t>
  </si>
  <si>
    <t>Sonstiges13</t>
  </si>
  <si>
    <t>Sonstiges14</t>
  </si>
  <si>
    <t>Sonstiges15</t>
  </si>
  <si>
    <t>Sonstiges16</t>
  </si>
  <si>
    <r>
      <rPr>
        <b/>
        <sz val="11"/>
        <color rgb="FFFF0000"/>
        <rFont val="Arial"/>
        <family val="2"/>
      </rPr>
      <t>Oder:</t>
    </r>
    <r>
      <rPr>
        <b/>
        <sz val="11"/>
        <color theme="1"/>
        <rFont val="Arial"/>
        <family val="2"/>
      </rPr>
      <t xml:space="preserve"> Gesamtmenge für ganzen Betrieb (Einheit siehe Produkt)</t>
    </r>
  </si>
  <si>
    <t>Gesamt Output</t>
  </si>
  <si>
    <t>Pflanzliche Outputs</t>
  </si>
  <si>
    <t>Tierische Outputs</t>
  </si>
  <si>
    <t xml:space="preserve">Gesamt Nährstoffinput </t>
  </si>
  <si>
    <t>Leguminosen-Art</t>
  </si>
  <si>
    <t>Klee-Gras (30:70)</t>
  </si>
  <si>
    <t>Klee-Gras (50:50)</t>
  </si>
  <si>
    <t>Klee-Gras (70:30)</t>
  </si>
  <si>
    <t>Weißklee- Gras (50:50)</t>
  </si>
  <si>
    <t>Klee  (Reinsaat)</t>
  </si>
  <si>
    <t>Weißklee (Reinsaat)</t>
  </si>
  <si>
    <t>Klee-Luzerne-Gemenge</t>
  </si>
  <si>
    <t>Luzerne-Gras (30:70)</t>
  </si>
  <si>
    <t>Luzerne-Gras (50:50)</t>
  </si>
  <si>
    <t>Luzerne-Gras (70:30)</t>
  </si>
  <si>
    <t>Körnerleguminosen-Getreide-Gemenge (50:50)</t>
  </si>
  <si>
    <t>Fruchtart</t>
  </si>
  <si>
    <t>Futter</t>
  </si>
  <si>
    <t>Zwischenfrucht</t>
  </si>
  <si>
    <t>Grünland 10% Weißklee</t>
  </si>
  <si>
    <t>Grünland 25% Weißklee</t>
  </si>
  <si>
    <t>Grünland 40% Weißklee</t>
  </si>
  <si>
    <t>Grünland</t>
  </si>
  <si>
    <t>Ackerbohne</t>
  </si>
  <si>
    <t>Erbse</t>
  </si>
  <si>
    <t>Linse</t>
  </si>
  <si>
    <t>Lupine, blau</t>
  </si>
  <si>
    <t>Lupine, gelb</t>
  </si>
  <si>
    <t>Lupine, weiß</t>
  </si>
  <si>
    <t>Sojabohne</t>
  </si>
  <si>
    <t>Körnerleguminosen-Gemengen</t>
  </si>
  <si>
    <t>Körnerleguminosen-Nichtleguminosen Gemenge</t>
  </si>
  <si>
    <t>Feldkulturen</t>
  </si>
  <si>
    <t>Umrechnungsfaktor Ertrag (N/t Ertrag)</t>
  </si>
  <si>
    <t>ZW: Körnerleguminosen</t>
  </si>
  <si>
    <t>ZW: Feinleguminosen</t>
  </si>
  <si>
    <t>ZW: Landsberger Gemenge</t>
  </si>
  <si>
    <t>ZW: Wickroggen</t>
  </si>
  <si>
    <t>ZW: Leguminosen-Nicht Leguminosen Gemenge</t>
  </si>
  <si>
    <t>Bemerkung</t>
  </si>
  <si>
    <t>Berechnung: N-Gehalt des Ertrages entspricht N-Fixierung</t>
  </si>
  <si>
    <t>Index</t>
  </si>
  <si>
    <t xml:space="preserve">aus  N-Saldo Rechner von Bachinger et al. </t>
  </si>
  <si>
    <t>Berechnung nach Kolbe 2008</t>
  </si>
  <si>
    <t>Berechnung nach KTBL 2015</t>
  </si>
  <si>
    <t>Gesamt Inputs</t>
  </si>
  <si>
    <t>Nährstoffinputs</t>
  </si>
  <si>
    <t>N-Fixierung</t>
  </si>
  <si>
    <t>Hoftorbilanz</t>
  </si>
  <si>
    <t>Bilanz für den Gesamtbetrieb</t>
  </si>
  <si>
    <t>Bezogen auf die bewirtschaftete Fläche (kg/ha&amp;a)</t>
  </si>
  <si>
    <t>kg/ha&amp;a</t>
  </si>
  <si>
    <t>Bewirtschaftete Fläche</t>
  </si>
  <si>
    <t>Menge (kg)</t>
  </si>
  <si>
    <t>Markterbse</t>
  </si>
  <si>
    <t>Zwiebeln</t>
  </si>
  <si>
    <t>SUMME</t>
  </si>
  <si>
    <r>
      <rPr>
        <b/>
        <sz val="11"/>
        <color rgb="FFFF0000"/>
        <rFont val="Arial"/>
        <family val="2"/>
      </rPr>
      <t>Oder:</t>
    </r>
    <r>
      <rPr>
        <b/>
        <sz val="11"/>
        <color theme="1"/>
        <rFont val="Arial"/>
        <family val="2"/>
      </rPr>
      <t xml:space="preserve"> Gesamtmenge für ganzen Betrieb (t)</t>
    </r>
  </si>
  <si>
    <t>Buschbohne</t>
  </si>
  <si>
    <t>Grünspießerbse, Buschbohnen</t>
  </si>
  <si>
    <t>Getreidesaatgut</t>
  </si>
  <si>
    <t>Senf-Saatgut</t>
  </si>
  <si>
    <t>Erbsen-Saatgut</t>
  </si>
  <si>
    <t xml:space="preserve">Mais -Saatgut </t>
  </si>
  <si>
    <t>Ackerbohnen-Saatgut</t>
  </si>
  <si>
    <t xml:space="preserve">Pflanzkartoffeln </t>
  </si>
  <si>
    <t>Kleegrass-Saatgut</t>
  </si>
  <si>
    <t>Saatgut1</t>
  </si>
  <si>
    <t>Saatgut2</t>
  </si>
  <si>
    <t>Saatgut3</t>
  </si>
  <si>
    <t>Buschbohnen-Saatgut</t>
  </si>
  <si>
    <t>Gesamt Nährstoffoutput der tierischen Verkäufe</t>
  </si>
  <si>
    <t>Notizen</t>
  </si>
  <si>
    <t>Heu</t>
  </si>
  <si>
    <t>Schwefel elementar 90%</t>
  </si>
  <si>
    <t>Kompost Grünschnitt</t>
  </si>
  <si>
    <t>t/m³</t>
  </si>
  <si>
    <t>Kompost Biotonne</t>
  </si>
  <si>
    <t xml:space="preserve">KTBL Organische Handelsdünger im Ökologischem Landbau </t>
  </si>
  <si>
    <t>Stoff</t>
  </si>
  <si>
    <t>Range</t>
  </si>
  <si>
    <t>Mittelwert</t>
  </si>
  <si>
    <t>Quelle</t>
  </si>
  <si>
    <t>Stallmist</t>
  </si>
  <si>
    <t>KTBL Faustzahlen für die Landwirtschaft</t>
  </si>
  <si>
    <t xml:space="preserve">Biomasse-Rechner für Zwischenfrüchte </t>
  </si>
  <si>
    <t>nach Möller et al. 2011</t>
  </si>
  <si>
    <t>je 10cm Bestandeshöhe, 0.5t Biomasse</t>
  </si>
  <si>
    <t>Faktor (t/10cm)</t>
  </si>
  <si>
    <t>Höhe (cm)</t>
  </si>
  <si>
    <t>Biomasse (dt/ha)</t>
  </si>
  <si>
    <t>Gesamt Input</t>
  </si>
  <si>
    <t>Kalk</t>
  </si>
  <si>
    <t>Luzerne/Kleesamen</t>
  </si>
  <si>
    <t>Legemehl</t>
  </si>
  <si>
    <t>%N aus N-Fix</t>
  </si>
  <si>
    <t>ohne ZW-F</t>
  </si>
  <si>
    <t>in ha</t>
  </si>
  <si>
    <t>20XX</t>
  </si>
  <si>
    <t>Sonstiges1</t>
  </si>
  <si>
    <t>Notiz: Das Ausfüllen dieser Tabelle dient Ihrem eigenem Überblick und ist nicht zwingend notwendig.</t>
  </si>
  <si>
    <t>Betriebsgröße (in ha)**</t>
  </si>
  <si>
    <t>Nennen Sie die drei Betrachtungsjahre**</t>
  </si>
  <si>
    <t>Schüttdichten ausgewählter Stoffe aus KTBL Faustzahlen für die Landwirtschaft Auflage 14 2009 oder KTBL Organische Handelsdünger im ökologischem Landbau</t>
  </si>
  <si>
    <t>USDA. USDA Food Composition Databases. Accessed September 17, 2018. https://ndb.nal.usda.gov/.</t>
  </si>
  <si>
    <t>Daten zu den Nährstoffgehalten stammen aus folgender Literatur und Angaben von Herstellern:</t>
  </si>
  <si>
    <t>NutriGaDget</t>
  </si>
  <si>
    <t>Hohenheimer Farm Gate Nutrient Budget Calculator</t>
  </si>
  <si>
    <t>Pastinake</t>
  </si>
  <si>
    <t>Weizen (Durum)</t>
  </si>
  <si>
    <t>Bioabfallkompost mit Zulassung</t>
  </si>
  <si>
    <t>Vinasse, Zuckerrüben</t>
  </si>
  <si>
    <t>Kieserit, granuliert /Bittersalz</t>
  </si>
  <si>
    <t>Zukauf Schwein (in kg Lebendgewicht)</t>
  </si>
  <si>
    <t xml:space="preserve">Notiz für den Interviewer: Nenne den betrachteten Zeitraum für die einzelnen Jahre </t>
  </si>
  <si>
    <t>z.B. Rindergülle</t>
  </si>
  <si>
    <t>Luzerne, Serradella, Esparsette (Reinsaat)</t>
  </si>
  <si>
    <t>Berechnung der Biomasse nach Höhe bei Einarbeitung, darauf Berechnung nach Kolbe 2008</t>
  </si>
  <si>
    <t>Nährstoffoutputs</t>
  </si>
  <si>
    <r>
      <t xml:space="preserve">Im Folgendem wird die </t>
    </r>
    <r>
      <rPr>
        <b/>
        <sz val="11"/>
        <color theme="1"/>
        <rFont val="Arial"/>
        <family val="2"/>
      </rPr>
      <t>Stickstofffixierung</t>
    </r>
    <r>
      <rPr>
        <sz val="11"/>
        <color theme="1"/>
        <rFont val="Arial"/>
        <family val="2"/>
      </rPr>
      <t xml:space="preserve"> der Leguminosen berechnet. Bitte geben Sie hierzu die </t>
    </r>
    <r>
      <rPr>
        <b/>
        <sz val="11"/>
        <color theme="1"/>
        <rFont val="Arial"/>
        <family val="2"/>
      </rPr>
      <t>Fläche und den durchschnittlichen Ertrag der angebauten Leguminosen</t>
    </r>
    <r>
      <rPr>
        <sz val="11"/>
        <color theme="1"/>
        <rFont val="Arial"/>
        <family val="2"/>
      </rPr>
      <t xml:space="preserve"> an.</t>
    </r>
  </si>
  <si>
    <t>** müssen ausgefüllt werden für die Berechnung der Hoftorbilanz.</t>
  </si>
  <si>
    <r>
      <t xml:space="preserve">Bitte geben Sie alle angebauten Kulturen inkl. Untersaaten und Zwischenfrüchten und ihre Anbaufläche für die drei Anbausaisons Ernte 2015, 2016 und 2017 wie im Beispiel an. </t>
    </r>
    <r>
      <rPr>
        <sz val="8"/>
        <color theme="1"/>
        <rFont val="Arial"/>
        <family val="2"/>
      </rPr>
      <t xml:space="preserve">(Fügen Sie für Zwischenfrüchte und Gras-Schnitte die ungefähre Höhe bei Einarbeitung oder Schnitt und Anzahl der Schnitte hinzu.) </t>
    </r>
    <r>
      <rPr>
        <sz val="10"/>
        <color rgb="FFFF0000"/>
        <rFont val="Arial"/>
        <family val="2"/>
      </rPr>
      <t>Notiz: Das Ausfüllen dieser Tabelle dient Ihrem eigenem Überblick und ist nicht zwingend notwendig.</t>
    </r>
  </si>
  <si>
    <t>Für den ganzen Betrieb (kg/a)</t>
  </si>
  <si>
    <r>
      <t xml:space="preserve">Möller, Kurt, und Ute Schultheiß. </t>
    </r>
    <r>
      <rPr>
        <i/>
        <sz val="11"/>
        <color theme="1"/>
        <rFont val="Arial"/>
        <family val="2"/>
      </rPr>
      <t>Organische Handelsdüngemittel Im Ökologischen Landbau</t>
    </r>
    <r>
      <rPr>
        <sz val="11"/>
        <color theme="1"/>
        <rFont val="Arial"/>
        <family val="2"/>
      </rPr>
      <t>. Darmstadt, Germany: Kuratorium für Technik und Bauwesen in der Landwirtschaft e.V. (KTBL), 2014.</t>
    </r>
  </si>
  <si>
    <r>
      <t xml:space="preserve">Wendland, Matthias, Michael Diepolder, Konrad Offenberger, und Sven Raschbacher. </t>
    </r>
    <r>
      <rPr>
        <i/>
        <sz val="11"/>
        <color theme="1"/>
        <rFont val="Arial"/>
        <family val="2"/>
      </rPr>
      <t>Leitfaden Für Die Düngung von Acker- Und Grünland</t>
    </r>
    <r>
      <rPr>
        <sz val="11"/>
        <color theme="1"/>
        <rFont val="Arial"/>
        <family val="2"/>
      </rPr>
      <t>. Freising-Weihenstephan, Germany: Bayerische Landesanstalt für Landwirtschaft (LfL), Freising, 2018.</t>
    </r>
  </si>
  <si>
    <r>
      <t xml:space="preserve">Achilles, Werner, Jano Anter, Till Belau, Joachim Blankenburg, and Kuratorium für Technik und Bauwesen in der Landwirtschaft, eds. </t>
    </r>
    <r>
      <rPr>
        <i/>
        <sz val="11"/>
        <color theme="1"/>
        <rFont val="Arial"/>
        <family val="2"/>
      </rPr>
      <t>Faustzahlen für die Landwirtschaft</t>
    </r>
    <r>
      <rPr>
        <sz val="11"/>
        <color theme="1"/>
        <rFont val="Arial"/>
        <family val="2"/>
      </rPr>
      <t>. 15. Auflage. Darmstadt: Kuratorium für Technik und Bauwesen in der Landwirtschaft e.V. KTBL, 2018.</t>
    </r>
  </si>
  <si>
    <r>
      <t xml:space="preserve">Bachinger, Johann, und Kuratorium für Technik und Bauwesen in der Landwirtschaft, eds. </t>
    </r>
    <r>
      <rPr>
        <i/>
        <sz val="11"/>
        <color theme="1"/>
        <rFont val="Arial"/>
        <family val="2"/>
      </rPr>
      <t>Faustzahlen für den Ökologischen Landbau</t>
    </r>
    <r>
      <rPr>
        <sz val="11"/>
        <color theme="1"/>
        <rFont val="Arial"/>
        <family val="2"/>
      </rPr>
      <t>. Darmstadt: Kuratorium für Technik und Bauwesen in der Landwirtschaft, 2015.</t>
    </r>
  </si>
  <si>
    <t xml:space="preserve">Notizen </t>
  </si>
  <si>
    <t xml:space="preserve">Die folgenden Tabellen beschäftigen sich mit dem Nährstoffoutput des Betriebes. Geben Sie alle verkauften oder dem Betrieb anderweitig entnommenen Produkte für jede der Anbausaisons separat an. (Sie können weitere Outputs unter "Sonstiges" in der Tabelle "Tabellenwerte" hinzufügen.) </t>
  </si>
  <si>
    <t>Die folgenden Tabellen beschäftigen sich mit dem Nährstoffoutput des Betriebes. Geben Sie alle verkauften oder dem Betrieb anderweitig entnommenen Produkte für jede der Anbausaisons separat an. (Sie können weitere Outputs unter "Sonstiges" in der Tabelle "Tabellenwerte" hinzufügen.)</t>
  </si>
  <si>
    <r>
      <t xml:space="preserve">Die folgende Tabelle beschreibt die Nähstoffzufuhr des Betriebes. Bitte geben Sie alle Nährstoffinputs (u.a. </t>
    </r>
    <r>
      <rPr>
        <b/>
        <sz val="11"/>
        <color theme="1"/>
        <rFont val="Arial"/>
        <family val="2"/>
      </rPr>
      <t>Zukauf von Düngemittel, Tieren, Saat- und Pflanzgut, Nährstoffhaltige Pflanzenschutzmittel (Schwefel), Stroh und Futtermittel</t>
    </r>
    <r>
      <rPr>
        <sz val="11"/>
        <color theme="1"/>
        <rFont val="Arial"/>
        <family val="2"/>
      </rPr>
      <t xml:space="preserve">) für die jeweiligen drei Anbausaisons an. (Sie können weitere Inputs unter "Sonstiges" in der Tabelle "Tabellenwerte" hinzufügen). </t>
    </r>
  </si>
  <si>
    <t>Author: Marie Reimer, 2020</t>
  </si>
  <si>
    <t>Hinweis: Um die Funktionstüchtigkeit nicht zu beeinträchtigen, bitte nur die gelb makierten Zellen bearbeiten und keine Zellen verschieben.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</si>
</sst>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28"/>
      <color theme="1"/>
      <name val="Calibri Light"/>
      <family val="2"/>
    </font>
    <font>
      <sz val="12"/>
      <color theme="1"/>
      <name val="Arial"/>
      <family val="2"/>
    </font>
    <font>
      <sz val="16"/>
      <color theme="1"/>
      <name val="Arial"/>
      <family val="2"/>
    </font>
    <font>
      <sz val="14"/>
      <color rgb="FFFF0000"/>
      <name val="Calibri"/>
      <family val="2"/>
      <scheme val="minor"/>
    </font>
    <font>
      <b/>
      <sz val="12"/>
      <color theme="1"/>
      <name val="Arial"/>
      <family val="2"/>
    </font>
    <font>
      <sz val="11"/>
      <color theme="1"/>
      <name val="Arial"/>
      <family val="2"/>
    </font>
    <font>
      <b/>
      <sz val="11"/>
      <color theme="1"/>
      <name val="Arial"/>
      <family val="2"/>
    </font>
    <font>
      <sz val="10"/>
      <color theme="1"/>
      <name val="Arial"/>
      <family val="2"/>
    </font>
    <font>
      <sz val="8"/>
      <color theme="1"/>
      <name val="Arial"/>
      <family val="2"/>
    </font>
    <font>
      <sz val="9"/>
      <color theme="1"/>
      <name val="Arial"/>
      <family val="2"/>
    </font>
    <font>
      <b/>
      <sz val="11"/>
      <color rgb="FF000000"/>
      <name val="Arial"/>
      <family val="2"/>
    </font>
    <font>
      <sz val="11"/>
      <color rgb="FF000000"/>
      <name val="Arial"/>
      <family val="2"/>
    </font>
    <font>
      <b/>
      <sz val="11"/>
      <color rgb="FFFF0000"/>
      <name val="Arial"/>
      <family val="2"/>
    </font>
    <font>
      <sz val="11"/>
      <color rgb="FF000000"/>
      <name val="Calibri"/>
      <family val="2"/>
    </font>
    <font>
      <b/>
      <sz val="9"/>
      <color rgb="FF000000"/>
      <name val="Segoe UI"/>
      <family val="2"/>
    </font>
    <font>
      <sz val="9"/>
      <color rgb="FF000000"/>
      <name val="Segoe UI"/>
      <family val="2"/>
    </font>
    <font>
      <b/>
      <sz val="14"/>
      <color rgb="FF000000"/>
      <name val="Arial"/>
      <family val="2"/>
    </font>
    <font>
      <sz val="14"/>
      <color rgb="FF000000"/>
      <name val="Arial"/>
      <family val="2"/>
    </font>
    <font>
      <b/>
      <sz val="11"/>
      <name val="Arial"/>
      <family val="2"/>
    </font>
    <font>
      <sz val="11"/>
      <name val="Arial"/>
      <family val="2"/>
    </font>
    <font>
      <b/>
      <sz val="14"/>
      <color theme="1"/>
      <name val="Arial"/>
      <family val="2"/>
    </font>
    <font>
      <sz val="10"/>
      <color rgb="FFFF0000"/>
      <name val="Arial"/>
      <family val="2"/>
    </font>
    <font>
      <b/>
      <sz val="9"/>
      <color rgb="FFFF0000"/>
      <name val="Arial"/>
      <family val="2"/>
    </font>
    <font>
      <b/>
      <sz val="36"/>
      <color theme="1"/>
      <name val="Arial"/>
      <family val="2"/>
    </font>
    <font>
      <sz val="18"/>
      <color theme="1"/>
      <name val="Arial"/>
      <family val="2"/>
    </font>
    <font>
      <b/>
      <sz val="18"/>
      <color theme="1"/>
      <name val="Arial"/>
      <family val="2"/>
    </font>
    <font>
      <b/>
      <sz val="16"/>
      <color theme="1"/>
      <name val="Arial"/>
      <family val="2"/>
    </font>
    <font>
      <sz val="11"/>
      <color rgb="FFFF0000"/>
      <name val="Arial"/>
      <family val="2"/>
    </font>
    <font>
      <sz val="12"/>
      <color rgb="FFFF0000"/>
      <name val="Arial"/>
      <family val="2"/>
    </font>
    <font>
      <sz val="12"/>
      <color rgb="FF000000"/>
      <name val="Arial"/>
      <family val="2"/>
    </font>
    <font>
      <b/>
      <sz val="12"/>
      <color rgb="FF000000"/>
      <name val="Arial"/>
      <family val="2"/>
    </font>
    <font>
      <i/>
      <sz val="11"/>
      <color theme="1"/>
      <name val="Arial"/>
      <family val="2"/>
    </font>
    <font>
      <b/>
      <sz val="28"/>
      <color theme="1"/>
      <name val="Arial"/>
      <family val="2"/>
    </font>
  </fonts>
  <fills count="21">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rgb="FFF2F2F2"/>
        <bgColor indexed="64"/>
      </patternFill>
    </fill>
    <fill>
      <patternFill patternType="solid">
        <fgColor rgb="FFD0CECE"/>
        <bgColor indexed="64"/>
      </patternFill>
    </fill>
    <fill>
      <patternFill patternType="solid">
        <fgColor theme="0" tint="-0.249977111117893"/>
        <bgColor indexed="64"/>
      </patternFill>
    </fill>
    <fill>
      <patternFill patternType="solid">
        <fgColor rgb="FFC65911"/>
        <bgColor rgb="FF000000"/>
      </patternFill>
    </fill>
    <fill>
      <patternFill patternType="solid">
        <fgColor rgb="FFFFFF00"/>
        <bgColor rgb="FFFFFF00"/>
      </patternFill>
    </fill>
    <fill>
      <patternFill patternType="solid">
        <fgColor rgb="FFF8CBAD"/>
        <bgColor rgb="FF000000"/>
      </patternFill>
    </fill>
    <fill>
      <patternFill patternType="solid">
        <fgColor theme="9" tint="0.79998168889431442"/>
        <bgColor indexed="64"/>
      </patternFill>
    </fill>
    <fill>
      <patternFill patternType="solid">
        <fgColor rgb="FFF83A3A"/>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rgb="FF000000"/>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A"/>
      </right>
      <top style="thin">
        <color rgb="FF00000A"/>
      </top>
      <bottom/>
      <diagonal/>
    </border>
    <border>
      <left style="thin">
        <color rgb="FF00000A"/>
      </left>
      <right style="thin">
        <color rgb="FF00000A"/>
      </right>
      <top style="thin">
        <color rgb="FF00000A"/>
      </top>
      <bottom/>
      <diagonal/>
    </border>
    <border>
      <left style="thin">
        <color rgb="FF00000A"/>
      </left>
      <right style="thin">
        <color rgb="FF000000"/>
      </right>
      <top style="thin">
        <color rgb="FF00000A"/>
      </top>
      <bottom/>
      <diagonal/>
    </border>
  </borders>
  <cellStyleXfs count="2">
    <xf numFmtId="0" fontId="0" fillId="0" borderId="0"/>
    <xf numFmtId="0" fontId="14" fillId="0" borderId="0"/>
  </cellStyleXfs>
  <cellXfs count="329">
    <xf numFmtId="0" fontId="0" fillId="0" borderId="0" xfId="0"/>
    <xf numFmtId="0" fontId="1" fillId="2" borderId="0" xfId="0" applyFont="1" applyFill="1" applyAlignment="1">
      <alignment vertical="center"/>
    </xf>
    <xf numFmtId="0" fontId="0" fillId="2" borderId="0" xfId="0" applyFill="1"/>
    <xf numFmtId="0" fontId="2" fillId="2" borderId="0" xfId="0" applyFont="1" applyFill="1" applyAlignment="1">
      <alignment vertical="center"/>
    </xf>
    <xf numFmtId="0" fontId="3" fillId="2" borderId="0" xfId="0" applyFont="1" applyFill="1" applyAlignment="1">
      <alignment horizontal="left" vertical="center" wrapText="1"/>
    </xf>
    <xf numFmtId="0" fontId="2" fillId="2" borderId="0" xfId="0" applyFont="1" applyFill="1" applyAlignment="1">
      <alignment horizontal="justify" vertical="center"/>
    </xf>
    <xf numFmtId="0" fontId="3" fillId="2" borderId="0" xfId="0" applyFont="1" applyFill="1" applyAlignment="1">
      <alignment horizontal="center" vertical="center"/>
    </xf>
    <xf numFmtId="0" fontId="4" fillId="2" borderId="0" xfId="0" applyFont="1" applyFill="1" applyAlignment="1">
      <alignment wrapText="1"/>
    </xf>
    <xf numFmtId="0" fontId="5" fillId="3" borderId="1" xfId="0" applyFont="1" applyFill="1" applyBorder="1" applyAlignment="1">
      <alignment vertical="center"/>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2" fillId="0" borderId="4" xfId="0" applyFont="1" applyBorder="1" applyAlignment="1">
      <alignment vertical="center" wrapText="1"/>
    </xf>
    <xf numFmtId="0" fontId="6" fillId="0" borderId="5" xfId="0" applyFont="1" applyBorder="1" applyAlignment="1">
      <alignment vertical="top" wrapText="1"/>
    </xf>
    <xf numFmtId="0" fontId="6" fillId="6" borderId="4" xfId="0" applyFont="1" applyFill="1" applyBorder="1" applyAlignment="1">
      <alignment vertical="center" wrapText="1"/>
    </xf>
    <xf numFmtId="0" fontId="6" fillId="6" borderId="5" xfId="0" applyFont="1" applyFill="1" applyBorder="1" applyAlignment="1">
      <alignment vertical="center" wrapText="1"/>
    </xf>
    <xf numFmtId="0" fontId="6" fillId="0" borderId="4" xfId="0" applyFont="1" applyBorder="1" applyAlignment="1">
      <alignment vertical="top" wrapText="1"/>
    </xf>
    <xf numFmtId="0" fontId="11" fillId="5" borderId="5" xfId="0" applyFont="1" applyFill="1" applyBorder="1" applyAlignment="1">
      <alignment vertical="center" wrapText="1"/>
    </xf>
    <xf numFmtId="0" fontId="6" fillId="4" borderId="5" xfId="0" applyFont="1" applyFill="1" applyBorder="1" applyAlignment="1">
      <alignment vertical="top" wrapText="1"/>
    </xf>
    <xf numFmtId="0" fontId="7" fillId="5" borderId="5" xfId="0" applyFont="1" applyFill="1" applyBorder="1" applyAlignment="1">
      <alignment horizontal="justify" vertical="center" wrapText="1"/>
    </xf>
    <xf numFmtId="3" fontId="11" fillId="12" borderId="16" xfId="1" applyNumberFormat="1" applyFont="1" applyFill="1" applyBorder="1" applyAlignment="1">
      <alignment wrapText="1"/>
    </xf>
    <xf numFmtId="3" fontId="12" fillId="12" borderId="17" xfId="1" applyNumberFormat="1" applyFont="1" applyFill="1" applyBorder="1" applyAlignment="1">
      <alignment wrapText="1"/>
    </xf>
    <xf numFmtId="3" fontId="12" fillId="12" borderId="18" xfId="1" applyNumberFormat="1" applyFont="1" applyFill="1" applyBorder="1" applyAlignment="1">
      <alignment wrapText="1"/>
    </xf>
    <xf numFmtId="3" fontId="11" fillId="14" borderId="16" xfId="1" applyNumberFormat="1" applyFont="1" applyFill="1" applyBorder="1" applyAlignment="1">
      <alignment wrapText="1"/>
    </xf>
    <xf numFmtId="3" fontId="12" fillId="14" borderId="18" xfId="1" applyNumberFormat="1" applyFont="1" applyFill="1" applyBorder="1" applyAlignment="1">
      <alignment wrapText="1"/>
    </xf>
    <xf numFmtId="3" fontId="11" fillId="13" borderId="16" xfId="1" applyNumberFormat="1" applyFont="1" applyFill="1" applyBorder="1" applyAlignment="1">
      <alignment wrapText="1"/>
    </xf>
    <xf numFmtId="3" fontId="12" fillId="13" borderId="18" xfId="1" applyNumberFormat="1" applyFont="1" applyFill="1" applyBorder="1" applyAlignment="1">
      <alignment wrapText="1"/>
    </xf>
    <xf numFmtId="3" fontId="11" fillId="15" borderId="16" xfId="1" applyNumberFormat="1" applyFont="1" applyFill="1" applyBorder="1" applyAlignment="1">
      <alignment wrapText="1"/>
    </xf>
    <xf numFmtId="3" fontId="12" fillId="15" borderId="17" xfId="1" applyNumberFormat="1" applyFont="1" applyFill="1" applyBorder="1" applyAlignment="1">
      <alignment wrapText="1"/>
    </xf>
    <xf numFmtId="3" fontId="12" fillId="15" borderId="18" xfId="1" applyNumberFormat="1" applyFont="1" applyFill="1" applyBorder="1" applyAlignment="1">
      <alignment wrapText="1"/>
    </xf>
    <xf numFmtId="3" fontId="17" fillId="12" borderId="16" xfId="1" applyNumberFormat="1" applyFont="1" applyFill="1" applyBorder="1" applyAlignment="1">
      <alignment wrapText="1"/>
    </xf>
    <xf numFmtId="3" fontId="17" fillId="14" borderId="16" xfId="1" applyNumberFormat="1" applyFont="1" applyFill="1" applyBorder="1" applyAlignment="1">
      <alignment wrapText="1"/>
    </xf>
    <xf numFmtId="3" fontId="17" fillId="15" borderId="16" xfId="1" applyNumberFormat="1" applyFont="1" applyFill="1" applyBorder="1" applyAlignment="1">
      <alignment wrapText="1"/>
    </xf>
    <xf numFmtId="3" fontId="17" fillId="13" borderId="16" xfId="1" applyNumberFormat="1" applyFont="1" applyFill="1" applyBorder="1" applyAlignment="1">
      <alignment wrapText="1"/>
    </xf>
    <xf numFmtId="3" fontId="18" fillId="12" borderId="24" xfId="1" applyNumberFormat="1" applyFont="1" applyFill="1" applyBorder="1" applyAlignment="1">
      <alignment wrapText="1"/>
    </xf>
    <xf numFmtId="3" fontId="18" fillId="14" borderId="24" xfId="1" applyNumberFormat="1" applyFont="1" applyFill="1" applyBorder="1" applyAlignment="1">
      <alignment wrapText="1"/>
    </xf>
    <xf numFmtId="3" fontId="18" fillId="15" borderId="24" xfId="1" applyNumberFormat="1" applyFont="1" applyFill="1" applyBorder="1" applyAlignment="1">
      <alignment wrapText="1"/>
    </xf>
    <xf numFmtId="3" fontId="18" fillId="13" borderId="24" xfId="1" applyNumberFormat="1" applyFont="1" applyFill="1" applyBorder="1" applyAlignment="1">
      <alignment wrapText="1"/>
    </xf>
    <xf numFmtId="0" fontId="0" fillId="16" borderId="0" xfId="0" applyFill="1"/>
    <xf numFmtId="0" fontId="7" fillId="5" borderId="6" xfId="0" applyFont="1" applyFill="1" applyBorder="1" applyAlignment="1">
      <alignment vertical="center" wrapText="1"/>
    </xf>
    <xf numFmtId="0" fontId="6" fillId="16" borderId="5" xfId="0" applyFont="1" applyFill="1" applyBorder="1" applyAlignment="1">
      <alignment vertical="top" wrapText="1"/>
    </xf>
    <xf numFmtId="0" fontId="12" fillId="16" borderId="4" xfId="0" applyFont="1" applyFill="1" applyBorder="1" applyAlignment="1">
      <alignment vertical="center" wrapText="1"/>
    </xf>
    <xf numFmtId="0" fontId="12" fillId="16" borderId="5" xfId="0" applyFont="1" applyFill="1" applyBorder="1" applyAlignment="1">
      <alignment vertical="center" wrapText="1"/>
    </xf>
    <xf numFmtId="3" fontId="11" fillId="12" borderId="27" xfId="1" applyNumberFormat="1" applyFont="1" applyFill="1" applyBorder="1" applyAlignment="1">
      <alignment wrapText="1"/>
    </xf>
    <xf numFmtId="3" fontId="19" fillId="17" borderId="27" xfId="1" applyNumberFormat="1" applyFont="1" applyFill="1" applyBorder="1" applyAlignment="1">
      <alignment wrapText="1"/>
    </xf>
    <xf numFmtId="3" fontId="20" fillId="17" borderId="17" xfId="1" applyNumberFormat="1" applyFont="1" applyFill="1" applyBorder="1" applyAlignment="1">
      <alignment wrapText="1"/>
    </xf>
    <xf numFmtId="3" fontId="11" fillId="15" borderId="27" xfId="1" applyNumberFormat="1" applyFont="1" applyFill="1" applyBorder="1" applyAlignment="1">
      <alignment wrapText="1"/>
    </xf>
    <xf numFmtId="3" fontId="11" fillId="13" borderId="28" xfId="1" applyNumberFormat="1" applyFont="1" applyFill="1" applyBorder="1" applyAlignment="1">
      <alignment wrapText="1"/>
    </xf>
    <xf numFmtId="3" fontId="11" fillId="13" borderId="29" xfId="1" applyNumberFormat="1" applyFont="1" applyFill="1" applyBorder="1" applyAlignment="1">
      <alignment wrapText="1"/>
    </xf>
    <xf numFmtId="0" fontId="11" fillId="12" borderId="3" xfId="1" applyNumberFormat="1" applyFont="1" applyFill="1" applyBorder="1" applyAlignment="1">
      <alignment horizontal="center" wrapText="1"/>
    </xf>
    <xf numFmtId="0" fontId="11" fillId="15" borderId="3" xfId="1" applyNumberFormat="1" applyFont="1" applyFill="1" applyBorder="1" applyAlignment="1">
      <alignment horizontal="center" wrapText="1"/>
    </xf>
    <xf numFmtId="0" fontId="11" fillId="17" borderId="3" xfId="1" applyNumberFormat="1" applyFont="1" applyFill="1" applyBorder="1" applyAlignment="1">
      <alignment horizontal="center" wrapText="1"/>
    </xf>
    <xf numFmtId="0" fontId="7" fillId="5" borderId="5" xfId="0" applyFont="1" applyFill="1" applyBorder="1" applyAlignment="1">
      <alignment vertical="center"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21" fillId="4" borderId="1" xfId="0" applyFont="1" applyFill="1" applyBorder="1" applyAlignment="1">
      <alignment vertical="top"/>
    </xf>
    <xf numFmtId="0" fontId="7" fillId="4" borderId="15" xfId="0" applyFont="1" applyFill="1" applyBorder="1" applyAlignment="1">
      <alignment vertical="top" wrapText="1"/>
    </xf>
    <xf numFmtId="0" fontId="6" fillId="2" borderId="5" xfId="0" applyFont="1" applyFill="1" applyBorder="1" applyAlignment="1">
      <alignment horizontal="justify" vertical="center" wrapText="1"/>
    </xf>
    <xf numFmtId="0" fontId="6" fillId="16" borderId="0" xfId="0" applyFont="1" applyFill="1" applyBorder="1" applyAlignment="1">
      <alignment vertical="top" wrapText="1"/>
    </xf>
    <xf numFmtId="0" fontId="6" fillId="16" borderId="4" xfId="0" applyFont="1" applyFill="1" applyBorder="1" applyAlignment="1">
      <alignment vertical="top" wrapText="1"/>
    </xf>
    <xf numFmtId="0" fontId="2" fillId="16" borderId="0" xfId="0" applyFont="1" applyFill="1" applyAlignment="1">
      <alignment vertical="center" wrapText="1"/>
    </xf>
    <xf numFmtId="0" fontId="2" fillId="16" borderId="0" xfId="0" applyFont="1" applyFill="1" applyBorder="1" applyAlignment="1">
      <alignment vertical="center" wrapText="1"/>
    </xf>
    <xf numFmtId="0" fontId="7" fillId="5" borderId="15" xfId="0" applyFont="1" applyFill="1" applyBorder="1" applyAlignment="1" applyProtection="1">
      <alignment horizontal="justify" vertical="center" wrapText="1"/>
      <protection locked="0"/>
    </xf>
    <xf numFmtId="0" fontId="7" fillId="5" borderId="3" xfId="0" applyFont="1" applyFill="1" applyBorder="1" applyAlignment="1" applyProtection="1">
      <alignment horizontal="justify" vertical="center" wrapText="1"/>
      <protection locked="0"/>
    </xf>
    <xf numFmtId="0" fontId="7" fillId="5" borderId="5" xfId="0" applyFont="1" applyFill="1" applyBorder="1" applyAlignment="1" applyProtection="1">
      <alignment horizontal="justify" vertical="center" wrapText="1"/>
      <protection locked="0"/>
    </xf>
    <xf numFmtId="0" fontId="6" fillId="0" borderId="4" xfId="0" applyFont="1" applyBorder="1" applyAlignment="1" applyProtection="1">
      <alignment vertical="top" wrapText="1"/>
      <protection locked="0"/>
    </xf>
    <xf numFmtId="0" fontId="6" fillId="4" borderId="5" xfId="0" applyFont="1" applyFill="1" applyBorder="1" applyAlignment="1" applyProtection="1">
      <alignment vertical="top" wrapText="1"/>
      <protection locked="0"/>
    </xf>
    <xf numFmtId="0" fontId="6" fillId="4" borderId="4" xfId="0" applyFont="1" applyFill="1" applyBorder="1" applyAlignment="1" applyProtection="1">
      <alignment vertical="top" wrapText="1"/>
      <protection locked="0"/>
    </xf>
    <xf numFmtId="0" fontId="7" fillId="4" borderId="15" xfId="0" applyFont="1" applyFill="1" applyBorder="1" applyAlignment="1" applyProtection="1">
      <alignment vertical="top" wrapText="1"/>
      <protection locked="0"/>
    </xf>
    <xf numFmtId="0" fontId="7" fillId="2" borderId="5" xfId="0" applyFont="1" applyFill="1" applyBorder="1" applyAlignment="1">
      <alignment horizontal="justify" vertical="center" wrapText="1"/>
    </xf>
    <xf numFmtId="0" fontId="5" fillId="3" borderId="1" xfId="0" applyFont="1" applyFill="1" applyBorder="1" applyAlignment="1">
      <alignment vertical="center" wrapText="1"/>
    </xf>
    <xf numFmtId="0" fontId="23" fillId="3" borderId="3" xfId="0" applyFont="1" applyFill="1" applyBorder="1" applyAlignment="1">
      <alignment vertical="center" wrapText="1"/>
    </xf>
    <xf numFmtId="0" fontId="5" fillId="4" borderId="4" xfId="0" applyFont="1" applyFill="1" applyBorder="1" applyAlignment="1">
      <alignment vertical="center" wrapText="1"/>
    </xf>
    <xf numFmtId="0" fontId="2" fillId="16" borderId="0" xfId="0" applyFont="1" applyFill="1"/>
    <xf numFmtId="0" fontId="2" fillId="0" borderId="0" xfId="0" applyFont="1"/>
    <xf numFmtId="0" fontId="5" fillId="2" borderId="13" xfId="0" applyFont="1" applyFill="1" applyBorder="1"/>
    <xf numFmtId="0" fontId="2" fillId="2" borderId="11" xfId="0" applyFont="1" applyFill="1" applyBorder="1"/>
    <xf numFmtId="0" fontId="2" fillId="2" borderId="4" xfId="0" applyFont="1" applyFill="1" applyBorder="1"/>
    <xf numFmtId="0" fontId="6" fillId="16" borderId="0" xfId="0" applyFont="1" applyFill="1"/>
    <xf numFmtId="0" fontId="6" fillId="0" borderId="0" xfId="0" applyFont="1"/>
    <xf numFmtId="0" fontId="7" fillId="0" borderId="15" xfId="0" applyFont="1" applyBorder="1"/>
    <xf numFmtId="0" fontId="7" fillId="0" borderId="13" xfId="0" applyFont="1" applyBorder="1"/>
    <xf numFmtId="0" fontId="7" fillId="16" borderId="0" xfId="0" applyFont="1" applyFill="1"/>
    <xf numFmtId="0" fontId="21" fillId="0" borderId="23" xfId="0" applyFont="1" applyBorder="1"/>
    <xf numFmtId="0" fontId="21" fillId="0" borderId="32" xfId="0" applyFont="1" applyBorder="1"/>
    <xf numFmtId="0" fontId="7" fillId="13" borderId="15" xfId="0" applyFont="1" applyFill="1" applyBorder="1"/>
    <xf numFmtId="0" fontId="7" fillId="8" borderId="7" xfId="0" applyFont="1" applyFill="1" applyBorder="1"/>
    <xf numFmtId="0" fontId="7" fillId="8" borderId="8" xfId="0" applyFont="1" applyFill="1" applyBorder="1"/>
    <xf numFmtId="0" fontId="7" fillId="8" borderId="9"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6" fillId="2" borderId="14" xfId="0" applyFont="1" applyFill="1" applyBorder="1"/>
    <xf numFmtId="0" fontId="6" fillId="2" borderId="0" xfId="0" applyFont="1" applyFill="1" applyBorder="1"/>
    <xf numFmtId="0" fontId="6" fillId="2" borderId="12" xfId="0" applyFont="1" applyFill="1" applyBorder="1"/>
    <xf numFmtId="0" fontId="6" fillId="2" borderId="10" xfId="0" applyFont="1" applyFill="1" applyBorder="1"/>
    <xf numFmtId="0" fontId="6" fillId="2" borderId="6" xfId="0" applyFont="1" applyFill="1" applyBorder="1"/>
    <xf numFmtId="0" fontId="6" fillId="2" borderId="5" xfId="0" applyFont="1" applyFill="1" applyBorder="1"/>
    <xf numFmtId="0" fontId="7" fillId="2" borderId="15" xfId="0" applyFont="1" applyFill="1" applyBorder="1"/>
    <xf numFmtId="0" fontId="7" fillId="2" borderId="3" xfId="0" applyFont="1" applyFill="1" applyBorder="1"/>
    <xf numFmtId="0" fontId="6" fillId="2" borderId="11" xfId="0" applyFont="1" applyFill="1" applyBorder="1"/>
    <xf numFmtId="0" fontId="6" fillId="2" borderId="13" xfId="0" applyFont="1" applyFill="1" applyBorder="1"/>
    <xf numFmtId="0" fontId="6" fillId="2" borderId="4" xfId="0" applyFont="1" applyFill="1" applyBorder="1"/>
    <xf numFmtId="0" fontId="26" fillId="2" borderId="0" xfId="0" applyFont="1" applyFill="1"/>
    <xf numFmtId="0" fontId="6" fillId="2" borderId="0" xfId="0" applyFont="1" applyFill="1"/>
    <xf numFmtId="0" fontId="27" fillId="2" borderId="7" xfId="0" applyFont="1" applyFill="1" applyBorder="1"/>
    <xf numFmtId="0" fontId="5" fillId="2" borderId="14" xfId="0" applyFont="1" applyFill="1" applyBorder="1"/>
    <xf numFmtId="3" fontId="6" fillId="16" borderId="0" xfId="0" applyNumberFormat="1" applyFont="1" applyFill="1"/>
    <xf numFmtId="3" fontId="6" fillId="12" borderId="13" xfId="0" applyNumberFormat="1" applyFont="1" applyFill="1" applyBorder="1"/>
    <xf numFmtId="3" fontId="6" fillId="12" borderId="4" xfId="0" applyNumberFormat="1" applyFont="1" applyFill="1" applyBorder="1"/>
    <xf numFmtId="0" fontId="7" fillId="2" borderId="0" xfId="0" applyFont="1" applyFill="1" applyBorder="1"/>
    <xf numFmtId="2" fontId="7" fillId="2" borderId="0" xfId="0" applyNumberFormat="1" applyFont="1" applyFill="1" applyBorder="1"/>
    <xf numFmtId="3" fontId="7" fillId="12" borderId="13" xfId="0" applyNumberFormat="1" applyFont="1" applyFill="1" applyBorder="1"/>
    <xf numFmtId="3" fontId="7" fillId="12" borderId="4" xfId="0" applyNumberFormat="1" applyFont="1" applyFill="1" applyBorder="1"/>
    <xf numFmtId="3" fontId="6" fillId="14" borderId="13" xfId="0" applyNumberFormat="1" applyFont="1" applyFill="1" applyBorder="1"/>
    <xf numFmtId="3" fontId="6" fillId="14" borderId="4" xfId="0" applyNumberFormat="1" applyFont="1" applyFill="1" applyBorder="1"/>
    <xf numFmtId="3" fontId="7" fillId="14" borderId="13" xfId="0" applyNumberFormat="1" applyFont="1" applyFill="1" applyBorder="1"/>
    <xf numFmtId="3" fontId="7" fillId="14" borderId="4" xfId="0" applyNumberFormat="1" applyFont="1" applyFill="1" applyBorder="1"/>
    <xf numFmtId="3" fontId="6" fillId="15" borderId="13" xfId="0" applyNumberFormat="1" applyFont="1" applyFill="1" applyBorder="1"/>
    <xf numFmtId="3" fontId="6" fillId="15" borderId="4" xfId="0" applyNumberFormat="1" applyFont="1" applyFill="1" applyBorder="1"/>
    <xf numFmtId="3" fontId="7" fillId="15" borderId="13" xfId="0" applyNumberFormat="1" applyFont="1" applyFill="1" applyBorder="1"/>
    <xf numFmtId="3" fontId="7" fillId="15" borderId="4" xfId="0" applyNumberFormat="1" applyFont="1" applyFill="1" applyBorder="1"/>
    <xf numFmtId="3" fontId="6" fillId="13" borderId="13" xfId="0" applyNumberFormat="1" applyFont="1" applyFill="1" applyBorder="1"/>
    <xf numFmtId="3" fontId="6" fillId="13" borderId="4" xfId="0" applyNumberFormat="1" applyFont="1" applyFill="1" applyBorder="1"/>
    <xf numFmtId="3" fontId="7" fillId="13" borderId="13" xfId="0" applyNumberFormat="1" applyFont="1" applyFill="1" applyBorder="1"/>
    <xf numFmtId="3" fontId="7" fillId="13" borderId="4" xfId="0" applyNumberFormat="1" applyFont="1" applyFill="1" applyBorder="1"/>
    <xf numFmtId="0" fontId="28" fillId="16" borderId="0" xfId="0" applyFont="1" applyFill="1"/>
    <xf numFmtId="0" fontId="26" fillId="2" borderId="6" xfId="0" applyFont="1" applyFill="1" applyBorder="1" applyAlignment="1"/>
    <xf numFmtId="0" fontId="26" fillId="19" borderId="6" xfId="0" applyFont="1" applyFill="1" applyBorder="1" applyAlignment="1"/>
    <xf numFmtId="0" fontId="27" fillId="2" borderId="8" xfId="0" applyFont="1" applyFill="1" applyBorder="1" applyAlignment="1"/>
    <xf numFmtId="0" fontId="27" fillId="19" borderId="8" xfId="0" applyFont="1" applyFill="1" applyBorder="1" applyAlignment="1">
      <alignment horizontal="center"/>
    </xf>
    <xf numFmtId="0" fontId="27" fillId="2" borderId="0" xfId="0" applyFont="1" applyFill="1" applyBorder="1" applyAlignment="1"/>
    <xf numFmtId="2" fontId="21" fillId="2" borderId="0" xfId="0" applyNumberFormat="1" applyFont="1" applyFill="1" applyBorder="1" applyAlignment="1"/>
    <xf numFmtId="0" fontId="21" fillId="19" borderId="0" xfId="0" applyFont="1" applyFill="1" applyBorder="1" applyAlignment="1"/>
    <xf numFmtId="0" fontId="6" fillId="19" borderId="0" xfId="0" applyFont="1" applyFill="1"/>
    <xf numFmtId="0" fontId="5" fillId="2" borderId="10" xfId="0" applyFont="1" applyFill="1" applyBorder="1"/>
    <xf numFmtId="0" fontId="21" fillId="2" borderId="0" xfId="0" applyFont="1" applyFill="1" applyBorder="1" applyAlignment="1"/>
    <xf numFmtId="3" fontId="6" fillId="19" borderId="0" xfId="0" applyNumberFormat="1" applyFont="1" applyFill="1" applyBorder="1"/>
    <xf numFmtId="0" fontId="6" fillId="19" borderId="0" xfId="0" applyFont="1" applyFill="1" applyBorder="1"/>
    <xf numFmtId="3" fontId="7" fillId="19" borderId="0" xfId="0" applyNumberFormat="1" applyFont="1" applyFill="1" applyBorder="1"/>
    <xf numFmtId="3" fontId="7" fillId="19" borderId="6" xfId="0" applyNumberFormat="1" applyFont="1" applyFill="1" applyBorder="1"/>
    <xf numFmtId="0" fontId="29" fillId="0" borderId="16" xfId="1" applyFont="1" applyFill="1" applyBorder="1"/>
    <xf numFmtId="0" fontId="30" fillId="0" borderId="0" xfId="1" applyFont="1" applyFill="1" applyBorder="1"/>
    <xf numFmtId="0" fontId="30" fillId="0" borderId="0" xfId="0" applyFont="1" applyFill="1" applyBorder="1"/>
    <xf numFmtId="0" fontId="30" fillId="0" borderId="16" xfId="1" applyFont="1" applyFill="1" applyBorder="1"/>
    <xf numFmtId="0" fontId="31" fillId="0" borderId="0" xfId="0" applyFont="1" applyFill="1" applyBorder="1" applyAlignment="1">
      <alignment horizontal="center"/>
    </xf>
    <xf numFmtId="0" fontId="30" fillId="0" borderId="0" xfId="0" applyFont="1" applyFill="1" applyBorder="1" applyAlignment="1">
      <alignment horizontal="center"/>
    </xf>
    <xf numFmtId="0" fontId="31" fillId="9" borderId="24" xfId="1" applyFont="1" applyFill="1" applyBorder="1"/>
    <xf numFmtId="0" fontId="31" fillId="10" borderId="36" xfId="0" applyFont="1" applyFill="1" applyBorder="1" applyAlignment="1">
      <alignment horizontal="center"/>
    </xf>
    <xf numFmtId="0" fontId="31" fillId="10" borderId="37" xfId="0" applyFont="1" applyFill="1" applyBorder="1" applyAlignment="1">
      <alignment horizontal="center"/>
    </xf>
    <xf numFmtId="0" fontId="31" fillId="10" borderId="38" xfId="0" applyFont="1" applyFill="1" applyBorder="1" applyAlignment="1">
      <alignment horizontal="center"/>
    </xf>
    <xf numFmtId="0" fontId="30" fillId="0" borderId="16" xfId="1" applyFont="1" applyFill="1" applyBorder="1" applyProtection="1">
      <protection locked="0"/>
    </xf>
    <xf numFmtId="0" fontId="30" fillId="0" borderId="0" xfId="1" applyFont="1" applyFill="1" applyBorder="1" applyProtection="1">
      <protection locked="0"/>
    </xf>
    <xf numFmtId="164" fontId="30" fillId="0" borderId="0" xfId="1" applyNumberFormat="1" applyFont="1" applyFill="1" applyBorder="1" applyProtection="1">
      <protection locked="0"/>
    </xf>
    <xf numFmtId="2" fontId="30" fillId="0" borderId="0" xfId="0" applyNumberFormat="1" applyFont="1" applyFill="1" applyBorder="1" applyAlignment="1" applyProtection="1">
      <alignment horizontal="center"/>
      <protection locked="0"/>
    </xf>
    <xf numFmtId="0" fontId="30" fillId="0" borderId="0" xfId="0" applyFont="1" applyFill="1" applyBorder="1" applyAlignment="1" applyProtection="1">
      <alignment horizontal="center"/>
      <protection locked="0"/>
    </xf>
    <xf numFmtId="0" fontId="30" fillId="0" borderId="0" xfId="0" applyFont="1" applyFill="1" applyBorder="1" applyProtection="1">
      <protection locked="0"/>
    </xf>
    <xf numFmtId="0" fontId="30" fillId="0" borderId="16" xfId="0" applyFont="1" applyFill="1" applyBorder="1" applyProtection="1">
      <protection locked="0"/>
    </xf>
    <xf numFmtId="0" fontId="30" fillId="0" borderId="0" xfId="0" applyFont="1" applyFill="1" applyBorder="1" applyAlignment="1" applyProtection="1">
      <alignment horizontal="right"/>
      <protection locked="0"/>
    </xf>
    <xf numFmtId="0" fontId="30" fillId="0" borderId="0" xfId="1" applyFont="1" applyFill="1" applyBorder="1" applyAlignment="1" applyProtection="1">
      <alignment horizontal="right"/>
      <protection locked="0"/>
    </xf>
    <xf numFmtId="0" fontId="31" fillId="0" borderId="0" xfId="1" applyFont="1" applyFill="1" applyBorder="1"/>
    <xf numFmtId="2" fontId="30" fillId="0" borderId="0" xfId="1" applyNumberFormat="1" applyFont="1" applyFill="1" applyBorder="1" applyProtection="1">
      <protection locked="0"/>
    </xf>
    <xf numFmtId="0" fontId="31" fillId="0" borderId="16" xfId="1" applyFont="1" applyFill="1" applyBorder="1" applyProtection="1">
      <protection locked="0"/>
    </xf>
    <xf numFmtId="0" fontId="31" fillId="0" borderId="0" xfId="1" applyFont="1" applyFill="1" applyBorder="1" applyProtection="1">
      <protection locked="0"/>
    </xf>
    <xf numFmtId="0" fontId="31" fillId="0" borderId="0" xfId="0" applyFont="1" applyFill="1" applyBorder="1" applyAlignment="1" applyProtection="1">
      <alignment horizontal="center"/>
      <protection locked="0"/>
    </xf>
    <xf numFmtId="0" fontId="30" fillId="11" borderId="0" xfId="1" applyFont="1" applyFill="1" applyBorder="1"/>
    <xf numFmtId="0" fontId="30" fillId="18" borderId="0" xfId="1" applyFont="1" applyFill="1" applyBorder="1"/>
    <xf numFmtId="0" fontId="30" fillId="18" borderId="0" xfId="0" applyFont="1" applyFill="1" applyBorder="1"/>
    <xf numFmtId="0" fontId="6" fillId="0" borderId="0" xfId="0" applyFont="1" applyFill="1" applyAlignment="1">
      <alignment horizontal="left" vertical="center" indent="2"/>
    </xf>
    <xf numFmtId="0" fontId="31" fillId="0" borderId="16" xfId="1" applyFont="1" applyFill="1" applyBorder="1"/>
    <xf numFmtId="2" fontId="30" fillId="0" borderId="0" xfId="1" applyNumberFormat="1" applyFont="1" applyFill="1" applyBorder="1"/>
    <xf numFmtId="0" fontId="5" fillId="2" borderId="14" xfId="0" applyFont="1" applyFill="1" applyBorder="1" applyAlignment="1"/>
    <xf numFmtId="0" fontId="21" fillId="2" borderId="7" xfId="0" applyFont="1" applyFill="1" applyBorder="1" applyAlignment="1"/>
    <xf numFmtId="0" fontId="5" fillId="5" borderId="1" xfId="0" applyFont="1" applyFill="1" applyBorder="1" applyAlignment="1">
      <alignment vertical="center" wrapText="1"/>
    </xf>
    <xf numFmtId="0" fontId="5" fillId="5" borderId="3" xfId="0" applyFont="1" applyFill="1" applyBorder="1" applyAlignment="1">
      <alignmen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8" fillId="5" borderId="10" xfId="0" applyFont="1" applyFill="1" applyBorder="1" applyAlignment="1">
      <alignment vertical="center" wrapText="1"/>
    </xf>
    <xf numFmtId="0" fontId="8" fillId="5" borderId="6" xfId="0" applyFont="1" applyFill="1" applyBorder="1" applyAlignment="1">
      <alignment vertical="center" wrapText="1"/>
    </xf>
    <xf numFmtId="0" fontId="8" fillId="5" borderId="5" xfId="0" applyFont="1" applyFill="1" applyBorder="1" applyAlignment="1">
      <alignment vertical="center" wrapText="1"/>
    </xf>
    <xf numFmtId="0" fontId="7" fillId="5" borderId="13" xfId="0" applyFont="1" applyFill="1" applyBorder="1" applyAlignment="1">
      <alignment vertical="center" wrapText="1"/>
    </xf>
    <xf numFmtId="0" fontId="7" fillId="5" borderId="4" xfId="0" applyFont="1" applyFill="1" applyBorder="1" applyAlignment="1">
      <alignment vertical="center" wrapText="1"/>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24" fillId="0" borderId="0" xfId="0" applyFont="1" applyAlignment="1">
      <alignment horizontal="center" vertical="center"/>
    </xf>
    <xf numFmtId="0" fontId="17" fillId="12" borderId="19" xfId="1" applyNumberFormat="1" applyFont="1" applyFill="1" applyBorder="1" applyAlignment="1">
      <alignment horizontal="left"/>
    </xf>
    <xf numFmtId="0" fontId="17" fillId="12" borderId="20" xfId="1" applyNumberFormat="1" applyFont="1" applyFill="1" applyBorder="1" applyAlignment="1">
      <alignment horizontal="left"/>
    </xf>
    <xf numFmtId="0" fontId="17" fillId="14" borderId="19" xfId="1" applyNumberFormat="1" applyFont="1" applyFill="1" applyBorder="1" applyAlignment="1">
      <alignment horizontal="left"/>
    </xf>
    <xf numFmtId="0" fontId="17" fillId="14" borderId="20" xfId="1" applyNumberFormat="1" applyFont="1" applyFill="1" applyBorder="1" applyAlignment="1">
      <alignment horizontal="left"/>
    </xf>
    <xf numFmtId="0" fontId="17" fillId="15" borderId="19" xfId="1" applyNumberFormat="1" applyFont="1" applyFill="1" applyBorder="1" applyAlignment="1">
      <alignment horizontal="left"/>
    </xf>
    <xf numFmtId="0" fontId="17" fillId="15" borderId="20" xfId="1" applyNumberFormat="1" applyFont="1" applyFill="1" applyBorder="1" applyAlignment="1">
      <alignment horizontal="left"/>
    </xf>
    <xf numFmtId="0" fontId="17" fillId="13" borderId="19" xfId="1" applyNumberFormat="1" applyFont="1" applyFill="1" applyBorder="1" applyAlignment="1">
      <alignment horizontal="left"/>
    </xf>
    <xf numFmtId="0" fontId="17" fillId="13" borderId="20" xfId="1" applyNumberFormat="1" applyFont="1" applyFill="1" applyBorder="1" applyAlignment="1">
      <alignment horizontal="left"/>
    </xf>
    <xf numFmtId="3" fontId="17" fillId="12" borderId="25" xfId="1" applyNumberFormat="1" applyFont="1" applyFill="1" applyBorder="1" applyAlignment="1">
      <alignment horizontal="center" wrapText="1"/>
    </xf>
    <xf numFmtId="3" fontId="17" fillId="12" borderId="0" xfId="1" applyNumberFormat="1" applyFont="1" applyFill="1" applyBorder="1" applyAlignment="1">
      <alignment horizontal="center" wrapText="1"/>
    </xf>
    <xf numFmtId="3" fontId="17" fillId="12" borderId="26" xfId="1" applyNumberFormat="1" applyFont="1" applyFill="1" applyBorder="1" applyAlignment="1">
      <alignment horizontal="center" wrapText="1"/>
    </xf>
    <xf numFmtId="3" fontId="17" fillId="14" borderId="25" xfId="1" applyNumberFormat="1" applyFont="1" applyFill="1" applyBorder="1" applyAlignment="1">
      <alignment horizontal="center" wrapText="1"/>
    </xf>
    <xf numFmtId="3" fontId="17" fillId="14" borderId="0" xfId="1" applyNumberFormat="1" applyFont="1" applyFill="1" applyBorder="1" applyAlignment="1">
      <alignment horizontal="center" wrapText="1"/>
    </xf>
    <xf numFmtId="3" fontId="17" fillId="14" borderId="26" xfId="1" applyNumberFormat="1" applyFont="1" applyFill="1" applyBorder="1" applyAlignment="1">
      <alignment horizontal="center" wrapText="1"/>
    </xf>
    <xf numFmtId="3" fontId="17" fillId="15" borderId="25" xfId="1" applyNumberFormat="1" applyFont="1" applyFill="1" applyBorder="1" applyAlignment="1">
      <alignment horizontal="center" wrapText="1"/>
    </xf>
    <xf numFmtId="3" fontId="17" fillId="15" borderId="0" xfId="1" applyNumberFormat="1" applyFont="1" applyFill="1" applyBorder="1" applyAlignment="1">
      <alignment horizontal="center" wrapText="1"/>
    </xf>
    <xf numFmtId="3" fontId="17" fillId="15" borderId="26" xfId="1" applyNumberFormat="1" applyFont="1" applyFill="1" applyBorder="1" applyAlignment="1">
      <alignment horizontal="center" wrapText="1"/>
    </xf>
    <xf numFmtId="3" fontId="17" fillId="13" borderId="31" xfId="1" applyNumberFormat="1" applyFont="1" applyFill="1" applyBorder="1" applyAlignment="1">
      <alignment horizontal="center" wrapText="1"/>
    </xf>
    <xf numFmtId="3" fontId="17" fillId="13" borderId="14" xfId="1" applyNumberFormat="1" applyFont="1" applyFill="1" applyBorder="1" applyAlignment="1">
      <alignment horizontal="center" wrapText="1"/>
    </xf>
    <xf numFmtId="3" fontId="17" fillId="13" borderId="10" xfId="1" applyNumberFormat="1" applyFont="1" applyFill="1" applyBorder="1" applyAlignment="1">
      <alignment horizontal="center" wrapText="1"/>
    </xf>
    <xf numFmtId="0" fontId="11" fillId="12" borderId="19" xfId="1" applyNumberFormat="1" applyFont="1" applyFill="1" applyBorder="1" applyAlignment="1">
      <alignment horizontal="left"/>
    </xf>
    <xf numFmtId="0" fontId="11" fillId="12" borderId="20" xfId="1" applyNumberFormat="1" applyFont="1" applyFill="1" applyBorder="1" applyAlignment="1">
      <alignment horizontal="left"/>
    </xf>
    <xf numFmtId="0" fontId="11" fillId="14" borderId="19" xfId="1" applyNumberFormat="1" applyFont="1" applyFill="1" applyBorder="1" applyAlignment="1">
      <alignment horizontal="left"/>
    </xf>
    <xf numFmtId="0" fontId="11" fillId="14" borderId="20" xfId="1" applyNumberFormat="1" applyFont="1" applyFill="1" applyBorder="1" applyAlignment="1">
      <alignment horizontal="left"/>
    </xf>
    <xf numFmtId="0" fontId="11" fillId="15" borderId="19" xfId="1" applyNumberFormat="1" applyFont="1" applyFill="1" applyBorder="1" applyAlignment="1">
      <alignment horizontal="left"/>
    </xf>
    <xf numFmtId="0" fontId="11" fillId="15" borderId="20" xfId="1" applyNumberFormat="1" applyFont="1" applyFill="1" applyBorder="1" applyAlignment="1">
      <alignment horizontal="left"/>
    </xf>
    <xf numFmtId="0" fontId="11" fillId="13" borderId="19" xfId="1" applyNumberFormat="1" applyFont="1" applyFill="1" applyBorder="1" applyAlignment="1">
      <alignment horizontal="left"/>
    </xf>
    <xf numFmtId="0" fontId="11" fillId="13" borderId="20" xfId="1" applyNumberFormat="1" applyFont="1" applyFill="1" applyBorder="1" applyAlignment="1">
      <alignment horizontal="left"/>
    </xf>
    <xf numFmtId="3" fontId="11" fillId="12" borderId="21" xfId="1" applyNumberFormat="1" applyFont="1" applyFill="1" applyBorder="1" applyAlignment="1">
      <alignment horizontal="center" wrapText="1"/>
    </xf>
    <xf numFmtId="3" fontId="11" fillId="12" borderId="4" xfId="1" applyNumberFormat="1" applyFont="1" applyFill="1" applyBorder="1" applyAlignment="1">
      <alignment horizontal="center" wrapText="1"/>
    </xf>
    <xf numFmtId="3" fontId="11" fillId="14" borderId="21" xfId="1" applyNumberFormat="1" applyFont="1" applyFill="1" applyBorder="1" applyAlignment="1">
      <alignment horizontal="center" wrapText="1"/>
    </xf>
    <xf numFmtId="3" fontId="11" fillId="14" borderId="4" xfId="1" applyNumberFormat="1" applyFont="1" applyFill="1" applyBorder="1" applyAlignment="1">
      <alignment horizontal="center" wrapText="1"/>
    </xf>
    <xf numFmtId="3" fontId="11" fillId="15" borderId="21" xfId="1" applyNumberFormat="1" applyFont="1" applyFill="1" applyBorder="1" applyAlignment="1">
      <alignment horizontal="center" wrapText="1"/>
    </xf>
    <xf numFmtId="3" fontId="11" fillId="15" borderId="4" xfId="1" applyNumberFormat="1" applyFont="1" applyFill="1" applyBorder="1" applyAlignment="1">
      <alignment horizontal="center" wrapText="1"/>
    </xf>
    <xf numFmtId="3" fontId="11" fillId="13" borderId="21" xfId="1" applyNumberFormat="1" applyFont="1" applyFill="1" applyBorder="1" applyAlignment="1">
      <alignment horizontal="center" wrapText="1"/>
    </xf>
    <xf numFmtId="3" fontId="11" fillId="13" borderId="4" xfId="1" applyNumberFormat="1" applyFont="1" applyFill="1" applyBorder="1" applyAlignment="1">
      <alignment horizont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7" fillId="8" borderId="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5" fillId="7" borderId="7" xfId="0" applyFont="1" applyFill="1" applyBorder="1" applyAlignment="1">
      <alignment vertical="center" wrapText="1"/>
    </xf>
    <xf numFmtId="0" fontId="5" fillId="7" borderId="8" xfId="0" applyFont="1" applyFill="1" applyBorder="1" applyAlignment="1">
      <alignment vertical="center" wrapText="1"/>
    </xf>
    <xf numFmtId="0" fontId="6" fillId="7" borderId="10" xfId="0" applyFont="1" applyFill="1" applyBorder="1" applyAlignment="1">
      <alignment vertical="center" wrapText="1"/>
    </xf>
    <xf numFmtId="0" fontId="6" fillId="7" borderId="6"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wrapText="1"/>
    </xf>
    <xf numFmtId="0" fontId="6" fillId="2" borderId="9" xfId="0" applyFont="1" applyFill="1" applyBorder="1" applyAlignment="1">
      <alignment horizontal="center" wrapText="1"/>
    </xf>
    <xf numFmtId="0" fontId="6" fillId="2" borderId="14" xfId="0" applyFont="1" applyFill="1" applyBorder="1" applyAlignment="1">
      <alignment horizontal="center" wrapText="1"/>
    </xf>
    <xf numFmtId="0" fontId="6" fillId="2" borderId="12" xfId="0" applyFont="1" applyFill="1" applyBorder="1" applyAlignment="1">
      <alignment horizontal="center" wrapText="1"/>
    </xf>
    <xf numFmtId="0" fontId="6" fillId="2" borderId="22" xfId="0" applyFont="1" applyFill="1" applyBorder="1" applyAlignment="1">
      <alignment horizontal="center" wrapText="1"/>
    </xf>
    <xf numFmtId="0" fontId="6" fillId="2" borderId="30" xfId="0" applyFont="1" applyFill="1" applyBorder="1" applyAlignment="1">
      <alignment horizontal="center" wrapText="1"/>
    </xf>
    <xf numFmtId="0" fontId="6" fillId="2" borderId="10" xfId="0" applyFont="1" applyFill="1" applyBorder="1" applyAlignment="1">
      <alignment horizontal="center" wrapText="1"/>
    </xf>
    <xf numFmtId="0" fontId="6" fillId="2" borderId="5" xfId="0" applyFont="1" applyFill="1" applyBorder="1" applyAlignment="1">
      <alignment horizontal="center" wrapText="1"/>
    </xf>
    <xf numFmtId="0" fontId="25" fillId="2" borderId="7" xfId="0" applyFont="1" applyFill="1" applyBorder="1" applyAlignment="1">
      <alignment horizontal="left"/>
    </xf>
    <xf numFmtId="0" fontId="25" fillId="2" borderId="8" xfId="0" applyFont="1" applyFill="1" applyBorder="1" applyAlignment="1">
      <alignment horizontal="left"/>
    </xf>
    <xf numFmtId="0" fontId="25" fillId="2" borderId="9" xfId="0" applyFont="1" applyFill="1" applyBorder="1" applyAlignment="1">
      <alignment horizontal="left"/>
    </xf>
    <xf numFmtId="0" fontId="25" fillId="2" borderId="10" xfId="0" applyFont="1" applyFill="1" applyBorder="1" applyAlignment="1">
      <alignment horizontal="left"/>
    </xf>
    <xf numFmtId="0" fontId="25" fillId="2" borderId="6" xfId="0" applyFont="1" applyFill="1" applyBorder="1" applyAlignment="1">
      <alignment horizontal="left"/>
    </xf>
    <xf numFmtId="0" fontId="25" fillId="2" borderId="5" xfId="0" applyFont="1" applyFill="1" applyBorder="1" applyAlignment="1">
      <alignment horizontal="left"/>
    </xf>
    <xf numFmtId="0" fontId="7" fillId="8" borderId="13" xfId="0" applyFont="1" applyFill="1" applyBorder="1" applyAlignment="1">
      <alignment horizontal="center"/>
    </xf>
    <xf numFmtId="0" fontId="7" fillId="8" borderId="11" xfId="0" applyFont="1" applyFill="1" applyBorder="1" applyAlignment="1">
      <alignment horizontal="center"/>
    </xf>
    <xf numFmtId="0" fontId="7" fillId="8" borderId="4" xfId="0" applyFont="1" applyFill="1" applyBorder="1" applyAlignment="1">
      <alignment horizontal="center"/>
    </xf>
    <xf numFmtId="0" fontId="5" fillId="7" borderId="9" xfId="0" applyFont="1" applyFill="1" applyBorder="1" applyAlignment="1">
      <alignment vertical="center" wrapText="1"/>
    </xf>
    <xf numFmtId="0" fontId="6" fillId="7" borderId="5" xfId="0" applyFont="1" applyFill="1" applyBorder="1" applyAlignment="1">
      <alignment vertical="center" wrapText="1"/>
    </xf>
    <xf numFmtId="0" fontId="7" fillId="8" borderId="1" xfId="0" applyFont="1" applyFill="1" applyBorder="1" applyAlignment="1">
      <alignment horizontal="center" wrapText="1"/>
    </xf>
    <xf numFmtId="0" fontId="7" fillId="8" borderId="3" xfId="0" applyFont="1" applyFill="1" applyBorder="1" applyAlignment="1">
      <alignment horizontal="center" wrapText="1"/>
    </xf>
    <xf numFmtId="0" fontId="6" fillId="5" borderId="14" xfId="0" applyFont="1" applyFill="1" applyBorder="1" applyAlignment="1">
      <alignment vertical="center" wrapText="1"/>
    </xf>
    <xf numFmtId="0" fontId="6" fillId="5" borderId="0" xfId="0" applyFont="1" applyFill="1" applyBorder="1" applyAlignment="1">
      <alignment vertical="center" wrapText="1"/>
    </xf>
    <xf numFmtId="0" fontId="6" fillId="5" borderId="12" xfId="0" applyFont="1" applyFill="1" applyBorder="1" applyAlignment="1">
      <alignment vertical="center" wrapText="1"/>
    </xf>
    <xf numFmtId="0" fontId="7" fillId="5" borderId="10"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7" fillId="5" borderId="1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33" fillId="0" borderId="0" xfId="0" applyFont="1" applyAlignment="1">
      <alignment horizontal="center" vertical="center"/>
    </xf>
    <xf numFmtId="0" fontId="17" fillId="12" borderId="7" xfId="1" applyNumberFormat="1" applyFont="1" applyFill="1" applyBorder="1" applyAlignment="1">
      <alignment horizontal="left"/>
    </xf>
    <xf numFmtId="0" fontId="17" fillId="12" borderId="8" xfId="1" applyNumberFormat="1" applyFont="1" applyFill="1" applyBorder="1" applyAlignment="1">
      <alignment horizontal="left"/>
    </xf>
    <xf numFmtId="3" fontId="17" fillId="12" borderId="7" xfId="1" applyNumberFormat="1" applyFont="1" applyFill="1" applyBorder="1" applyAlignment="1">
      <alignment horizontal="center" wrapText="1"/>
    </xf>
    <xf numFmtId="3" fontId="17" fillId="12" borderId="9" xfId="1" applyNumberFormat="1" applyFont="1" applyFill="1" applyBorder="1" applyAlignment="1">
      <alignment horizontal="center" wrapText="1"/>
    </xf>
    <xf numFmtId="3" fontId="17" fillId="12" borderId="14" xfId="1" applyNumberFormat="1" applyFont="1" applyFill="1" applyBorder="1" applyAlignment="1">
      <alignment horizontal="center" wrapText="1"/>
    </xf>
    <xf numFmtId="3" fontId="17" fillId="12" borderId="12" xfId="1" applyNumberFormat="1" applyFont="1" applyFill="1" applyBorder="1" applyAlignment="1">
      <alignment horizontal="center" wrapText="1"/>
    </xf>
    <xf numFmtId="3" fontId="17" fillId="12" borderId="10" xfId="1" applyNumberFormat="1" applyFont="1" applyFill="1" applyBorder="1" applyAlignment="1">
      <alignment horizontal="center" wrapText="1"/>
    </xf>
    <xf numFmtId="3" fontId="17" fillId="12" borderId="5" xfId="1" applyNumberFormat="1" applyFont="1" applyFill="1" applyBorder="1" applyAlignment="1">
      <alignment horizontal="center" wrapText="1"/>
    </xf>
    <xf numFmtId="0" fontId="5" fillId="2" borderId="10" xfId="0" applyFont="1" applyFill="1" applyBorder="1" applyAlignment="1">
      <alignment horizontal="left"/>
    </xf>
    <xf numFmtId="0" fontId="5" fillId="2" borderId="6" xfId="0" applyFont="1" applyFill="1" applyBorder="1" applyAlignment="1">
      <alignment horizontal="left"/>
    </xf>
    <xf numFmtId="0" fontId="27" fillId="2" borderId="8" xfId="0" applyFont="1" applyFill="1" applyBorder="1" applyAlignment="1">
      <alignment horizontal="center"/>
    </xf>
    <xf numFmtId="0" fontId="21" fillId="2" borderId="7" xfId="0" applyFont="1" applyFill="1" applyBorder="1" applyAlignment="1">
      <alignment horizontal="left"/>
    </xf>
    <xf numFmtId="0" fontId="21" fillId="2" borderId="8" xfId="0" applyFont="1" applyFill="1" applyBorder="1" applyAlignment="1">
      <alignment horizontal="left"/>
    </xf>
    <xf numFmtId="0" fontId="27" fillId="2" borderId="14" xfId="0" applyFont="1" applyFill="1" applyBorder="1" applyAlignment="1">
      <alignment horizontal="left"/>
    </xf>
    <xf numFmtId="0" fontId="27" fillId="2" borderId="0" xfId="0" applyFont="1" applyFill="1" applyBorder="1" applyAlignment="1">
      <alignment horizontal="left"/>
    </xf>
    <xf numFmtId="0" fontId="2" fillId="17" borderId="5" xfId="0" applyFont="1" applyFill="1" applyBorder="1" applyAlignment="1" applyProtection="1">
      <alignment vertical="center" wrapText="1"/>
      <protection locked="0"/>
    </xf>
    <xf numFmtId="14" fontId="2" fillId="17" borderId="5" xfId="0" applyNumberFormat="1" applyFont="1" applyFill="1" applyBorder="1" applyAlignment="1" applyProtection="1">
      <alignment vertical="center" wrapText="1"/>
      <protection locked="0"/>
    </xf>
    <xf numFmtId="0" fontId="6" fillId="17" borderId="15" xfId="0" applyFont="1" applyFill="1" applyBorder="1" applyAlignment="1" applyProtection="1">
      <alignment vertical="center" wrapText="1"/>
      <protection locked="0"/>
    </xf>
    <xf numFmtId="0" fontId="6" fillId="17" borderId="4" xfId="0" applyFont="1" applyFill="1" applyBorder="1" applyAlignment="1" applyProtection="1">
      <alignment vertical="center" wrapText="1"/>
      <protection locked="0"/>
    </xf>
    <xf numFmtId="2" fontId="2" fillId="17" borderId="5" xfId="0" applyNumberFormat="1" applyFont="1" applyFill="1" applyBorder="1" applyAlignment="1" applyProtection="1">
      <alignment vertical="center" wrapText="1"/>
      <protection locked="0"/>
    </xf>
    <xf numFmtId="0" fontId="2" fillId="17" borderId="13" xfId="0" applyFont="1" applyFill="1" applyBorder="1" applyProtection="1">
      <protection locked="0"/>
    </xf>
    <xf numFmtId="0" fontId="2" fillId="17" borderId="11" xfId="0" applyFont="1" applyFill="1" applyBorder="1" applyProtection="1">
      <protection locked="0"/>
    </xf>
    <xf numFmtId="0" fontId="2" fillId="17" borderId="4" xfId="0" applyFont="1" applyFill="1" applyBorder="1" applyProtection="1">
      <protection locked="0"/>
    </xf>
    <xf numFmtId="0" fontId="6" fillId="17" borderId="5" xfId="0" applyFont="1" applyFill="1" applyBorder="1" applyAlignment="1" applyProtection="1">
      <alignment vertical="top" wrapText="1"/>
      <protection locked="0"/>
    </xf>
    <xf numFmtId="0" fontId="6" fillId="17" borderId="4" xfId="0" applyFont="1" applyFill="1" applyBorder="1" applyAlignment="1" applyProtection="1">
      <alignment vertical="top" wrapText="1"/>
      <protection locked="0"/>
    </xf>
    <xf numFmtId="0" fontId="6" fillId="17" borderId="15" xfId="0" applyFont="1" applyFill="1" applyBorder="1" applyAlignment="1" applyProtection="1">
      <alignment horizontal="justify" vertical="center" wrapText="1"/>
      <protection locked="0"/>
    </xf>
    <xf numFmtId="0" fontId="7" fillId="17" borderId="33" xfId="0" applyFont="1" applyFill="1" applyBorder="1"/>
    <xf numFmtId="0" fontId="7" fillId="17" borderId="34" xfId="0" applyFont="1" applyFill="1" applyBorder="1"/>
    <xf numFmtId="0" fontId="7" fillId="17" borderId="35" xfId="0" applyFont="1" applyFill="1" applyBorder="1"/>
    <xf numFmtId="0" fontId="6" fillId="17" borderId="9" xfId="0" applyFont="1" applyFill="1" applyBorder="1" applyProtection="1">
      <protection locked="0"/>
    </xf>
    <xf numFmtId="0" fontId="6" fillId="17" borderId="12" xfId="0" applyFont="1" applyFill="1" applyBorder="1" applyProtection="1">
      <protection locked="0"/>
    </xf>
    <xf numFmtId="0" fontId="6" fillId="17" borderId="11" xfId="0" applyFont="1" applyFill="1" applyBorder="1" applyProtection="1">
      <protection locked="0"/>
    </xf>
    <xf numFmtId="0" fontId="6" fillId="17" borderId="4" xfId="0" applyFont="1" applyFill="1" applyBorder="1" applyProtection="1">
      <protection locked="0"/>
    </xf>
    <xf numFmtId="0" fontId="6" fillId="17" borderId="5" xfId="0" applyFont="1" applyFill="1" applyBorder="1" applyAlignment="1" applyProtection="1">
      <alignment horizontal="justify" vertical="center" wrapText="1"/>
      <protection locked="0"/>
    </xf>
    <xf numFmtId="0" fontId="30" fillId="17" borderId="16" xfId="1" applyFont="1" applyFill="1" applyBorder="1" applyProtection="1">
      <protection locked="0"/>
    </xf>
    <xf numFmtId="0" fontId="30" fillId="17" borderId="0" xfId="1" applyFont="1" applyFill="1" applyBorder="1"/>
    <xf numFmtId="0" fontId="30" fillId="17" borderId="0" xfId="1" applyFont="1" applyFill="1" applyBorder="1" applyProtection="1">
      <protection locked="0"/>
    </xf>
    <xf numFmtId="0" fontId="30" fillId="20" borderId="0" xfId="1" applyFont="1" applyFill="1" applyBorder="1"/>
    <xf numFmtId="0" fontId="30" fillId="17" borderId="0" xfId="0" applyFont="1" applyFill="1" applyBorder="1" applyProtection="1">
      <protection locked="0"/>
    </xf>
    <xf numFmtId="2" fontId="30" fillId="17" borderId="0" xfId="0" applyNumberFormat="1" applyFont="1" applyFill="1" applyBorder="1" applyAlignment="1" applyProtection="1">
      <alignment horizontal="center"/>
      <protection locked="0"/>
    </xf>
    <xf numFmtId="164" fontId="30" fillId="17" borderId="0" xfId="0" applyNumberFormat="1" applyFont="1" applyFill="1" applyBorder="1" applyAlignment="1" applyProtection="1">
      <alignment horizontal="center"/>
      <protection locked="0"/>
    </xf>
    <xf numFmtId="164" fontId="30" fillId="17" borderId="0" xfId="1" applyNumberFormat="1" applyFont="1" applyFill="1" applyBorder="1" applyProtection="1">
      <protection locked="0"/>
    </xf>
    <xf numFmtId="2" fontId="30" fillId="17" borderId="0" xfId="0" applyNumberFormat="1" applyFont="1" applyFill="1" applyBorder="1" applyAlignment="1" applyProtection="1">
      <alignment horizontal="right"/>
      <protection locked="0"/>
    </xf>
    <xf numFmtId="0" fontId="30" fillId="17" borderId="0" xfId="1" applyFont="1" applyFill="1" applyBorder="1" applyAlignment="1" applyProtection="1">
      <alignment horizontal="right"/>
      <protection locked="0"/>
    </xf>
    <xf numFmtId="2" fontId="30" fillId="17" borderId="0" xfId="1" applyNumberFormat="1" applyFont="1" applyFill="1" applyBorder="1" applyAlignment="1" applyProtection="1">
      <alignment horizontal="right"/>
      <protection locked="0"/>
    </xf>
    <xf numFmtId="164" fontId="12" fillId="17" borderId="0" xfId="0" applyNumberFormat="1" applyFont="1" applyFill="1" applyBorder="1" applyAlignment="1" applyProtection="1">
      <alignment horizontal="right"/>
      <protection locked="0"/>
    </xf>
    <xf numFmtId="1" fontId="12" fillId="17" borderId="0" xfId="0" applyNumberFormat="1" applyFont="1" applyFill="1" applyBorder="1" applyAlignment="1" applyProtection="1">
      <alignment horizontal="right"/>
      <protection locked="0"/>
    </xf>
    <xf numFmtId="2" fontId="30" fillId="17" borderId="0" xfId="1" applyNumberFormat="1" applyFont="1" applyFill="1" applyBorder="1" applyProtection="1">
      <protection locked="0"/>
    </xf>
    <xf numFmtId="0" fontId="31" fillId="17" borderId="0" xfId="0" applyFont="1" applyFill="1" applyBorder="1" applyAlignment="1" applyProtection="1">
      <alignment horizontal="center"/>
      <protection locked="0"/>
    </xf>
  </cellXfs>
  <cellStyles count="2">
    <cellStyle name="Excel Built-in Normal" xfId="1"/>
    <cellStyle name="Standard" xfId="0" builtinId="0"/>
  </cellStyles>
  <dxfs count="0"/>
  <tableStyles count="0" defaultTableStyle="TableStyleMedium2" defaultPivotStyle="PivotStyleLight16"/>
  <colors>
    <mruColors>
      <color rgb="FFF83A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Bilanz</a:t>
            </a:r>
            <a:r>
              <a:rPr lang="de-DE" baseline="0"/>
              <a:t> in kg/ha&amp;a</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Hoftorbilanz!$F$5:$J$5</c:f>
              <c:strCache>
                <c:ptCount val="5"/>
                <c:pt idx="0">
                  <c:v>N</c:v>
                </c:pt>
                <c:pt idx="1">
                  <c:v>P</c:v>
                </c:pt>
                <c:pt idx="2">
                  <c:v>K</c:v>
                </c:pt>
                <c:pt idx="3">
                  <c:v>Mg</c:v>
                </c:pt>
                <c:pt idx="4">
                  <c:v>S</c:v>
                </c:pt>
              </c:strCache>
            </c:strRef>
          </c:cat>
          <c:val>
            <c:numRef>
              <c:f>Hoftorbilanz!$F$7:$J$7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E-577B-45D5-890C-4451F01554CE}"/>
            </c:ext>
          </c:extLst>
        </c:ser>
        <c:ser>
          <c:idx val="1"/>
          <c:order val="1"/>
          <c:tx>
            <c:v>Output</c:v>
          </c:tx>
          <c:spPr>
            <a:solidFill>
              <a:schemeClr val="accent2"/>
            </a:solidFill>
            <a:ln>
              <a:noFill/>
            </a:ln>
            <a:effectLst/>
          </c:spPr>
          <c:invertIfNegative val="0"/>
          <c:cat>
            <c:strRef>
              <c:f>Hoftorbilanz!$F$5:$J$5</c:f>
              <c:strCache>
                <c:ptCount val="5"/>
                <c:pt idx="0">
                  <c:v>N</c:v>
                </c:pt>
                <c:pt idx="1">
                  <c:v>P</c:v>
                </c:pt>
                <c:pt idx="2">
                  <c:v>K</c:v>
                </c:pt>
                <c:pt idx="3">
                  <c:v>Mg</c:v>
                </c:pt>
                <c:pt idx="4">
                  <c:v>S</c:v>
                </c:pt>
              </c:strCache>
            </c:strRef>
          </c:cat>
          <c:val>
            <c:numRef>
              <c:f>Hoftorbilanz!$F$11:$J$11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F-577B-45D5-890C-4451F01554CE}"/>
            </c:ext>
          </c:extLst>
        </c:ser>
        <c:ser>
          <c:idx val="2"/>
          <c:order val="2"/>
          <c:tx>
            <c:v>Bilanz</c:v>
          </c:tx>
          <c:spPr>
            <a:solidFill>
              <a:schemeClr val="accent3"/>
            </a:solidFill>
            <a:ln>
              <a:noFill/>
            </a:ln>
            <a:effectLst/>
          </c:spPr>
          <c:invertIfNegative val="0"/>
          <c:cat>
            <c:strRef>
              <c:f>Hoftorbilanz!$F$5:$J$5</c:f>
              <c:strCache>
                <c:ptCount val="5"/>
                <c:pt idx="0">
                  <c:v>N</c:v>
                </c:pt>
                <c:pt idx="1">
                  <c:v>P</c:v>
                </c:pt>
                <c:pt idx="2">
                  <c:v>K</c:v>
                </c:pt>
                <c:pt idx="3">
                  <c:v>Mg</c:v>
                </c:pt>
                <c:pt idx="4">
                  <c:v>S</c:v>
                </c:pt>
              </c:strCache>
            </c:strRef>
          </c:cat>
          <c:val>
            <c:numRef>
              <c:f>Hoftorbilanz!$F$15:$J$15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20-577B-45D5-890C-4451F01554CE}"/>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Bilanz</a:t>
            </a:r>
            <a:r>
              <a:rPr lang="de-DE" baseline="0"/>
              <a:t> in kg/ha&amp;a</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Hoftorbilanz!$F$5:$J$5</c:f>
              <c:strCache>
                <c:ptCount val="5"/>
                <c:pt idx="0">
                  <c:v>N</c:v>
                </c:pt>
                <c:pt idx="1">
                  <c:v>P</c:v>
                </c:pt>
                <c:pt idx="2">
                  <c:v>K</c:v>
                </c:pt>
                <c:pt idx="3">
                  <c:v>Mg</c:v>
                </c:pt>
                <c:pt idx="4">
                  <c:v>S</c:v>
                </c:pt>
              </c:strCache>
            </c:strRef>
          </c:cat>
          <c:val>
            <c:numRef>
              <c:f>Hoftorbilanz!$F$20:$J$20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A59-4CB9-A04A-844D321A796B}"/>
            </c:ext>
          </c:extLst>
        </c:ser>
        <c:ser>
          <c:idx val="1"/>
          <c:order val="1"/>
          <c:tx>
            <c:v>Output</c:v>
          </c:tx>
          <c:spPr>
            <a:solidFill>
              <a:schemeClr val="accent2"/>
            </a:solidFill>
            <a:ln>
              <a:noFill/>
            </a:ln>
            <a:effectLst/>
          </c:spPr>
          <c:invertIfNegative val="0"/>
          <c:cat>
            <c:strRef>
              <c:f>Hoftorbilanz!$F$5:$J$5</c:f>
              <c:strCache>
                <c:ptCount val="5"/>
                <c:pt idx="0">
                  <c:v>N</c:v>
                </c:pt>
                <c:pt idx="1">
                  <c:v>P</c:v>
                </c:pt>
                <c:pt idx="2">
                  <c:v>K</c:v>
                </c:pt>
                <c:pt idx="3">
                  <c:v>Mg</c:v>
                </c:pt>
                <c:pt idx="4">
                  <c:v>S</c:v>
                </c:pt>
              </c:strCache>
            </c:strRef>
          </c:cat>
          <c:val>
            <c:numRef>
              <c:f>Hoftorbilanz!$F$24:$J$24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A59-4CB9-A04A-844D321A796B}"/>
            </c:ext>
          </c:extLst>
        </c:ser>
        <c:ser>
          <c:idx val="2"/>
          <c:order val="2"/>
          <c:tx>
            <c:v>Bilanz</c:v>
          </c:tx>
          <c:spPr>
            <a:solidFill>
              <a:schemeClr val="accent3"/>
            </a:solidFill>
            <a:ln>
              <a:noFill/>
            </a:ln>
            <a:effectLst/>
          </c:spPr>
          <c:invertIfNegative val="0"/>
          <c:cat>
            <c:strRef>
              <c:f>Hoftorbilanz!$F$5:$J$5</c:f>
              <c:strCache>
                <c:ptCount val="5"/>
                <c:pt idx="0">
                  <c:v>N</c:v>
                </c:pt>
                <c:pt idx="1">
                  <c:v>P</c:v>
                </c:pt>
                <c:pt idx="2">
                  <c:v>K</c:v>
                </c:pt>
                <c:pt idx="3">
                  <c:v>Mg</c:v>
                </c:pt>
                <c:pt idx="4">
                  <c:v>S</c:v>
                </c:pt>
              </c:strCache>
            </c:strRef>
          </c:cat>
          <c:val>
            <c:numRef>
              <c:f>Hoftorbilanz!$F$28:$J$28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A59-4CB9-A04A-844D321A796B}"/>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Bilanz</a:t>
            </a:r>
            <a:r>
              <a:rPr lang="de-DE" baseline="0"/>
              <a:t> in kg/ha&amp;a</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Hoftorbilanz!$F$5:$J$5</c:f>
              <c:strCache>
                <c:ptCount val="5"/>
                <c:pt idx="0">
                  <c:v>N</c:v>
                </c:pt>
                <c:pt idx="1">
                  <c:v>P</c:v>
                </c:pt>
                <c:pt idx="2">
                  <c:v>K</c:v>
                </c:pt>
                <c:pt idx="3">
                  <c:v>Mg</c:v>
                </c:pt>
                <c:pt idx="4">
                  <c:v>S</c:v>
                </c:pt>
              </c:strCache>
            </c:strRef>
          </c:cat>
          <c:val>
            <c:numRef>
              <c:f>Hoftorbilanz!$F$33:$J$33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6FB-485E-ABA9-3F42C1816D2C}"/>
            </c:ext>
          </c:extLst>
        </c:ser>
        <c:ser>
          <c:idx val="1"/>
          <c:order val="1"/>
          <c:tx>
            <c:v>Output</c:v>
          </c:tx>
          <c:spPr>
            <a:solidFill>
              <a:schemeClr val="accent2"/>
            </a:solidFill>
            <a:ln>
              <a:noFill/>
            </a:ln>
            <a:effectLst/>
          </c:spPr>
          <c:invertIfNegative val="0"/>
          <c:cat>
            <c:strRef>
              <c:f>Hoftorbilanz!$F$5:$J$5</c:f>
              <c:strCache>
                <c:ptCount val="5"/>
                <c:pt idx="0">
                  <c:v>N</c:v>
                </c:pt>
                <c:pt idx="1">
                  <c:v>P</c:v>
                </c:pt>
                <c:pt idx="2">
                  <c:v>K</c:v>
                </c:pt>
                <c:pt idx="3">
                  <c:v>Mg</c:v>
                </c:pt>
                <c:pt idx="4">
                  <c:v>S</c:v>
                </c:pt>
              </c:strCache>
            </c:strRef>
          </c:cat>
          <c:val>
            <c:numRef>
              <c:f>Hoftorbilanz!$F$37:$J$37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96FB-485E-ABA9-3F42C1816D2C}"/>
            </c:ext>
          </c:extLst>
        </c:ser>
        <c:ser>
          <c:idx val="2"/>
          <c:order val="2"/>
          <c:tx>
            <c:v>Bilanz</c:v>
          </c:tx>
          <c:spPr>
            <a:solidFill>
              <a:schemeClr val="accent3"/>
            </a:solidFill>
            <a:ln>
              <a:noFill/>
            </a:ln>
            <a:effectLst/>
          </c:spPr>
          <c:invertIfNegative val="0"/>
          <c:cat>
            <c:strRef>
              <c:f>Hoftorbilanz!$F$5:$J$5</c:f>
              <c:strCache>
                <c:ptCount val="5"/>
                <c:pt idx="0">
                  <c:v>N</c:v>
                </c:pt>
                <c:pt idx="1">
                  <c:v>P</c:v>
                </c:pt>
                <c:pt idx="2">
                  <c:v>K</c:v>
                </c:pt>
                <c:pt idx="3">
                  <c:v>Mg</c:v>
                </c:pt>
                <c:pt idx="4">
                  <c:v>S</c:v>
                </c:pt>
              </c:strCache>
            </c:strRef>
          </c:cat>
          <c:val>
            <c:numRef>
              <c:f>Hoftorbilanz!$F$41:$J$41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6FB-485E-ABA9-3F42C1816D2C}"/>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Durchschnittliche Bilanz</a:t>
            </a:r>
            <a:r>
              <a:rPr lang="de-DE" baseline="0"/>
              <a:t> in kg/ha&amp;a</a:t>
            </a:r>
            <a:endParaRPr lang="de-DE"/>
          </a:p>
        </c:rich>
      </c:tx>
      <c:layout>
        <c:manualLayout>
          <c:xMode val="edge"/>
          <c:yMode val="edge"/>
          <c:x val="0.27288276800257244"/>
          <c:y val="4.52197399743636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Hoftorbilanz!$F$5:$J$5</c:f>
              <c:strCache>
                <c:ptCount val="5"/>
                <c:pt idx="0">
                  <c:v>N</c:v>
                </c:pt>
                <c:pt idx="1">
                  <c:v>P</c:v>
                </c:pt>
                <c:pt idx="2">
                  <c:v>K</c:v>
                </c:pt>
                <c:pt idx="3">
                  <c:v>Mg</c:v>
                </c:pt>
                <c:pt idx="4">
                  <c:v>S</c:v>
                </c:pt>
              </c:strCache>
            </c:strRef>
          </c:cat>
          <c:val>
            <c:numRef>
              <c:f>Hoftorbilanz!$F$46:$J$46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FD-48C7-9065-D2B23BCB1402}"/>
            </c:ext>
          </c:extLst>
        </c:ser>
        <c:ser>
          <c:idx val="1"/>
          <c:order val="1"/>
          <c:tx>
            <c:v>Output</c:v>
          </c:tx>
          <c:spPr>
            <a:solidFill>
              <a:schemeClr val="accent2"/>
            </a:solidFill>
            <a:ln>
              <a:noFill/>
            </a:ln>
            <a:effectLst/>
          </c:spPr>
          <c:invertIfNegative val="0"/>
          <c:cat>
            <c:strRef>
              <c:f>Hoftorbilanz!$F$5:$J$5</c:f>
              <c:strCache>
                <c:ptCount val="5"/>
                <c:pt idx="0">
                  <c:v>N</c:v>
                </c:pt>
                <c:pt idx="1">
                  <c:v>P</c:v>
                </c:pt>
                <c:pt idx="2">
                  <c:v>K</c:v>
                </c:pt>
                <c:pt idx="3">
                  <c:v>Mg</c:v>
                </c:pt>
                <c:pt idx="4">
                  <c:v>S</c:v>
                </c:pt>
              </c:strCache>
            </c:strRef>
          </c:cat>
          <c:val>
            <c:numRef>
              <c:f>Hoftorbilanz!$F$50:$J$50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2FD-48C7-9065-D2B23BCB1402}"/>
            </c:ext>
          </c:extLst>
        </c:ser>
        <c:ser>
          <c:idx val="2"/>
          <c:order val="2"/>
          <c:tx>
            <c:v>Bilanz</c:v>
          </c:tx>
          <c:spPr>
            <a:solidFill>
              <a:schemeClr val="accent3"/>
            </a:solidFill>
            <a:ln>
              <a:noFill/>
            </a:ln>
            <a:effectLst/>
          </c:spPr>
          <c:invertIfNegative val="0"/>
          <c:cat>
            <c:strRef>
              <c:f>Hoftorbilanz!$F$5:$J$5</c:f>
              <c:strCache>
                <c:ptCount val="5"/>
                <c:pt idx="0">
                  <c:v>N</c:v>
                </c:pt>
                <c:pt idx="1">
                  <c:v>P</c:v>
                </c:pt>
                <c:pt idx="2">
                  <c:v>K</c:v>
                </c:pt>
                <c:pt idx="3">
                  <c:v>Mg</c:v>
                </c:pt>
                <c:pt idx="4">
                  <c:v>S</c:v>
                </c:pt>
              </c:strCache>
            </c:strRef>
          </c:cat>
          <c:val>
            <c:numRef>
              <c:f>Hoftorbilanz!$F$54:$J$54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2FD-48C7-9065-D2B23BCB1402}"/>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0" dropStyle="combo" dx="25" fmlaLink="A7" fmlaRange="Tabellenwerte!$A$7:$A$51" noThreeD="1" sel="1" val="0"/>
</file>

<file path=xl/ctrlProps/ctrlProp10.xml><?xml version="1.0" encoding="utf-8"?>
<formControlPr xmlns="http://schemas.microsoft.com/office/spreadsheetml/2009/9/main" objectType="Drop" dropLines="20" dropStyle="combo" dx="25" fmlaLink="A16" fmlaRange="Tabellenwerte!$A$7:$A$51" noThreeD="1" sel="1" val="0"/>
</file>

<file path=xl/ctrlProps/ctrlProp11.xml><?xml version="1.0" encoding="utf-8"?>
<formControlPr xmlns="http://schemas.microsoft.com/office/spreadsheetml/2009/9/main" objectType="Drop" dropLines="20" dropStyle="combo" dx="25" fmlaLink="A17" fmlaRange="Tabellenwerte!$A$7:$A$51" noThreeD="1" sel="1" val="0"/>
</file>

<file path=xl/ctrlProps/ctrlProp12.xml><?xml version="1.0" encoding="utf-8"?>
<formControlPr xmlns="http://schemas.microsoft.com/office/spreadsheetml/2009/9/main" objectType="Drop" dropLines="20" dropStyle="combo" dx="25" fmlaLink="A18" fmlaRange="Tabellenwerte!$A$7:$A$51" noThreeD="1" sel="1" val="0"/>
</file>

<file path=xl/ctrlProps/ctrlProp13.xml><?xml version="1.0" encoding="utf-8"?>
<formControlPr xmlns="http://schemas.microsoft.com/office/spreadsheetml/2009/9/main" objectType="Drop" dropLines="20" dropStyle="combo" dx="25" fmlaLink="A19" fmlaRange="Tabellenwerte!$A$7:$A$51" noThreeD="1" sel="1" val="0"/>
</file>

<file path=xl/ctrlProps/ctrlProp14.xml><?xml version="1.0" encoding="utf-8"?>
<formControlPr xmlns="http://schemas.microsoft.com/office/spreadsheetml/2009/9/main" objectType="Drop" dropLines="20" dropStyle="combo" dx="25" fmlaLink="A20" fmlaRange="Tabellenwerte!$A$7:$A$51" noThreeD="1" sel="1" val="0"/>
</file>

<file path=xl/ctrlProps/ctrlProp15.xml><?xml version="1.0" encoding="utf-8"?>
<formControlPr xmlns="http://schemas.microsoft.com/office/spreadsheetml/2009/9/main" objectType="Drop" dropLines="20" dropStyle="combo" dx="25" fmlaLink="A21" fmlaRange="Tabellenwerte!$A$7:$A$51" noThreeD="1" sel="1" val="0"/>
</file>

<file path=xl/ctrlProps/ctrlProp16.xml><?xml version="1.0" encoding="utf-8"?>
<formControlPr xmlns="http://schemas.microsoft.com/office/spreadsheetml/2009/9/main" objectType="Drop" dropLines="20" dropStyle="combo" dx="25" fmlaLink="A22" fmlaRange="Tabellenwerte!$A$7:$A$51" noThreeD="1" sel="1" val="0"/>
</file>

<file path=xl/ctrlProps/ctrlProp17.xml><?xml version="1.0" encoding="utf-8"?>
<formControlPr xmlns="http://schemas.microsoft.com/office/spreadsheetml/2009/9/main" objectType="Drop" dropLines="20" dropStyle="combo" dx="25" fmlaLink="A23" fmlaRange="Tabellenwerte!$A$7:$A$51" noThreeD="1" sel="1" val="0"/>
</file>

<file path=xl/ctrlProps/ctrlProp18.xml><?xml version="1.0" encoding="utf-8"?>
<formControlPr xmlns="http://schemas.microsoft.com/office/spreadsheetml/2009/9/main" objectType="Drop" dropLines="20" dropStyle="combo" dx="25" fmlaLink="A24" fmlaRange="Tabellenwerte!$A$7:$A$51" noThreeD="1" sel="2" val="0"/>
</file>

<file path=xl/ctrlProps/ctrlProp19.xml><?xml version="1.0" encoding="utf-8"?>
<formControlPr xmlns="http://schemas.microsoft.com/office/spreadsheetml/2009/9/main" objectType="Drop" dropLines="20" dropStyle="combo" dx="25" fmlaLink="A25" fmlaRange="Tabellenwerte!$A$7:$A$51" noThreeD="1" sel="2" val="0"/>
</file>

<file path=xl/ctrlProps/ctrlProp2.xml><?xml version="1.0" encoding="utf-8"?>
<formControlPr xmlns="http://schemas.microsoft.com/office/spreadsheetml/2009/9/main" objectType="Drop" dropLines="20" dropStyle="combo" dx="25" fmlaLink="A8" fmlaRange="Tabellenwerte!$A$7:$A$51" noThreeD="1" sel="1" val="0"/>
</file>

<file path=xl/ctrlProps/ctrlProp20.xml><?xml version="1.0" encoding="utf-8"?>
<formControlPr xmlns="http://schemas.microsoft.com/office/spreadsheetml/2009/9/main" objectType="Drop" dropLines="20" dropStyle="combo" dx="25" fmlaLink="A26" fmlaRange="Tabellenwerte!$A$7:$A$51" noThreeD="1" sel="2" val="0"/>
</file>

<file path=xl/ctrlProps/ctrlProp21.xml><?xml version="1.0" encoding="utf-8"?>
<formControlPr xmlns="http://schemas.microsoft.com/office/spreadsheetml/2009/9/main" objectType="Drop" dropLines="20" dropStyle="combo" dx="25" fmlaLink="A27" fmlaRange="Tabellenwerte!$A$7:$A$51" noThreeD="1" sel="2" val="0"/>
</file>

<file path=xl/ctrlProps/ctrlProp22.xml><?xml version="1.0" encoding="utf-8"?>
<formControlPr xmlns="http://schemas.microsoft.com/office/spreadsheetml/2009/9/main" objectType="Drop" dropLines="20" dropStyle="combo" dx="25" fmlaLink="A28" fmlaRange="Tabellenwerte!$A$7:$A$51" noThreeD="1" sel="2" val="0"/>
</file>

<file path=xl/ctrlProps/ctrlProp23.xml><?xml version="1.0" encoding="utf-8"?>
<formControlPr xmlns="http://schemas.microsoft.com/office/spreadsheetml/2009/9/main" objectType="Drop" dropLines="20" dropStyle="combo" dx="25" fmlaLink="A29" fmlaRange="Tabellenwerte!$A$7:$A$51" noThreeD="1" sel="2" val="0"/>
</file>

<file path=xl/ctrlProps/ctrlProp24.xml><?xml version="1.0" encoding="utf-8"?>
<formControlPr xmlns="http://schemas.microsoft.com/office/spreadsheetml/2009/9/main" objectType="Drop" dropLines="20" dropStyle="combo" dx="25" fmlaLink="A30" fmlaRange="Tabellenwerte!$A$7:$A$51" noThreeD="1" sel="2" val="0"/>
</file>

<file path=xl/ctrlProps/ctrlProp25.xml><?xml version="1.0" encoding="utf-8"?>
<formControlPr xmlns="http://schemas.microsoft.com/office/spreadsheetml/2009/9/main" objectType="Drop" dropLines="20" dropStyle="combo" dx="25" fmlaLink="A31" fmlaRange="Tabellenwerte!$A$7:$A$51" noThreeD="1" sel="2" val="0"/>
</file>

<file path=xl/ctrlProps/ctrlProp26.xml><?xml version="1.0" encoding="utf-8"?>
<formControlPr xmlns="http://schemas.microsoft.com/office/spreadsheetml/2009/9/main" objectType="Drop" dropLines="20" dropStyle="combo" dx="25" fmlaLink="A32" fmlaRange="Tabellenwerte!$A$7:$A$51" noThreeD="1" sel="2" val="0"/>
</file>

<file path=xl/ctrlProps/ctrlProp27.xml><?xml version="1.0" encoding="utf-8"?>
<formControlPr xmlns="http://schemas.microsoft.com/office/spreadsheetml/2009/9/main" objectType="Drop" dropLines="20" dropStyle="combo" dx="25" fmlaLink="A33" fmlaRange="Tabellenwerte!$A$7:$A$51" noThreeD="1" sel="2" val="0"/>
</file>

<file path=xl/ctrlProps/ctrlProp28.xml><?xml version="1.0" encoding="utf-8"?>
<formControlPr xmlns="http://schemas.microsoft.com/office/spreadsheetml/2009/9/main" objectType="Drop" dropLines="20" dropStyle="combo" dx="25" fmlaLink="A34" fmlaRange="Tabellenwerte!$A$7:$A$51" noThreeD="1" sel="2" val="0"/>
</file>

<file path=xl/ctrlProps/ctrlProp29.xml><?xml version="1.0" encoding="utf-8"?>
<formControlPr xmlns="http://schemas.microsoft.com/office/spreadsheetml/2009/9/main" objectType="Drop" dropLines="20" dropStyle="combo" dx="25" fmlaLink="A35" fmlaRange="Tabellenwerte!$A$7:$A$51" noThreeD="1" sel="2" val="0"/>
</file>

<file path=xl/ctrlProps/ctrlProp3.xml><?xml version="1.0" encoding="utf-8"?>
<formControlPr xmlns="http://schemas.microsoft.com/office/spreadsheetml/2009/9/main" objectType="Drop" dropLines="20" dropStyle="combo" dx="25" fmlaLink="A9" fmlaRange="Tabellenwerte!$A$7:$A$51" noThreeD="1" sel="1" val="0"/>
</file>

<file path=xl/ctrlProps/ctrlProp30.xml><?xml version="1.0" encoding="utf-8"?>
<formControlPr xmlns="http://schemas.microsoft.com/office/spreadsheetml/2009/9/main" objectType="Drop" dropLines="20" dropStyle="combo" dx="25" fmlaLink="A36" fmlaRange="Tabellenwerte!$A$7:$A$51" noThreeD="1" sel="2" val="0"/>
</file>

<file path=xl/ctrlProps/ctrlProp31.xml><?xml version="1.0" encoding="utf-8"?>
<formControlPr xmlns="http://schemas.microsoft.com/office/spreadsheetml/2009/9/main" objectType="Drop" dropLines="20" dropStyle="combo" dx="25" fmlaLink="A37" fmlaRange="Tabellenwerte!$A$7:$A$51" noThreeD="1" sel="2" val="0"/>
</file>

<file path=xl/ctrlProps/ctrlProp32.xml><?xml version="1.0" encoding="utf-8"?>
<formControlPr xmlns="http://schemas.microsoft.com/office/spreadsheetml/2009/9/main" objectType="Drop" dropLines="20" dropStyle="combo" dx="25" fmlaLink="A38" fmlaRange="Tabellenwerte!$A$7:$A$51" noThreeD="1" sel="2" val="0"/>
</file>

<file path=xl/ctrlProps/ctrlProp33.xml><?xml version="1.0" encoding="utf-8"?>
<formControlPr xmlns="http://schemas.microsoft.com/office/spreadsheetml/2009/9/main" objectType="Drop" dropLines="20" dropStyle="combo" dx="25" fmlaLink="A39" fmlaRange="Tabellenwerte!$A$7:$A$51" noThreeD="1" sel="2" val="0"/>
</file>

<file path=xl/ctrlProps/ctrlProp34.xml><?xml version="1.0" encoding="utf-8"?>
<formControlPr xmlns="http://schemas.microsoft.com/office/spreadsheetml/2009/9/main" objectType="Drop" dropLines="20" dropStyle="combo" dx="25" fmlaLink="A40" fmlaRange="Tabellenwerte!$A$7:$A$51" noThreeD="1" sel="2" val="0"/>
</file>

<file path=xl/ctrlProps/ctrlProp35.xml><?xml version="1.0" encoding="utf-8"?>
<formControlPr xmlns="http://schemas.microsoft.com/office/spreadsheetml/2009/9/main" objectType="Drop" dropLines="20" dropStyle="combo" dx="25" fmlaLink="A41" fmlaRange="Tabellenwerte!$A$7:$A$51" noThreeD="1" sel="2" val="0"/>
</file>

<file path=xl/ctrlProps/ctrlProp36.xml><?xml version="1.0" encoding="utf-8"?>
<formControlPr xmlns="http://schemas.microsoft.com/office/spreadsheetml/2009/9/main" objectType="Drop" dropLines="20" dropStyle="combo" dx="25" fmlaLink="A6" fmlaRange="$A$18:$A$48" noThreeD="1" sel="8" val="0"/>
</file>

<file path=xl/ctrlProps/ctrlProp37.xml><?xml version="1.0" encoding="utf-8"?>
<formControlPr xmlns="http://schemas.microsoft.com/office/spreadsheetml/2009/9/main" objectType="Drop" dropLines="20" dropStyle="combo" dx="25" fmlaLink="A7" fmlaRange="$A$18:$A$48" noThreeD="1" sel="18" val="11"/>
</file>

<file path=xl/ctrlProps/ctrlProp38.xml><?xml version="1.0" encoding="utf-8"?>
<formControlPr xmlns="http://schemas.microsoft.com/office/spreadsheetml/2009/9/main" objectType="Drop" dropLines="20" dropStyle="combo" dx="25" fmlaLink="A8" fmlaRange="$A$18:$A$48" noThreeD="1" sel="22" val="11"/>
</file>

<file path=xl/ctrlProps/ctrlProp39.xml><?xml version="1.0" encoding="utf-8"?>
<formControlPr xmlns="http://schemas.microsoft.com/office/spreadsheetml/2009/9/main" objectType="Drop" dropLines="20" dropStyle="combo" dx="25" fmlaLink="A9" fmlaRange="$A$18:$A$48" noThreeD="1" sel="17" val="8"/>
</file>

<file path=xl/ctrlProps/ctrlProp4.xml><?xml version="1.0" encoding="utf-8"?>
<formControlPr xmlns="http://schemas.microsoft.com/office/spreadsheetml/2009/9/main" objectType="Drop" dropLines="20" dropStyle="combo" dx="25" fmlaLink="A10" fmlaRange="Tabellenwerte!$A$7:$A$51" noThreeD="1" sel="1" val="0"/>
</file>

<file path=xl/ctrlProps/ctrlProp40.xml><?xml version="1.0" encoding="utf-8"?>
<formControlPr xmlns="http://schemas.microsoft.com/office/spreadsheetml/2009/9/main" objectType="Drop" dropLines="20" dropStyle="combo" dx="25" fmlaLink="A11" fmlaRange="$A$18:$A$48" noThreeD="1" sel="1" val="0"/>
</file>

<file path=xl/ctrlProps/ctrlProp41.xml><?xml version="1.0" encoding="utf-8"?>
<formControlPr xmlns="http://schemas.microsoft.com/office/spreadsheetml/2009/9/main" objectType="Drop" dropLines="20" dropStyle="combo" dx="25" fmlaLink="A10" fmlaRange="$A$18:$A$48" noThreeD="1" sel="18" val="0"/>
</file>

<file path=xl/ctrlProps/ctrlProp42.xml><?xml version="1.0" encoding="utf-8"?>
<formControlPr xmlns="http://schemas.microsoft.com/office/spreadsheetml/2009/9/main" objectType="Drop" dropLines="20" dropStyle="combo" dx="25" fmlaLink="A12" fmlaRange="$A$18:$A$48" noThreeD="1" sel="1" val="0"/>
</file>

<file path=xl/ctrlProps/ctrlProp43.xml><?xml version="1.0" encoding="utf-8"?>
<formControlPr xmlns="http://schemas.microsoft.com/office/spreadsheetml/2009/9/main" objectType="Drop" dropLines="20" dropStyle="combo" dx="25" fmlaLink="A13" fmlaRange="$A$18:$A$48" noThreeD="1" sel="1" val="0"/>
</file>

<file path=xl/ctrlProps/ctrlProp44.xml><?xml version="1.0" encoding="utf-8"?>
<formControlPr xmlns="http://schemas.microsoft.com/office/spreadsheetml/2009/9/main" objectType="Drop" dropLines="20" dropStyle="combo" dx="25" fmlaLink="A14" fmlaRange="$A$18:$A$48" noThreeD="1" sel="1" val="0"/>
</file>

<file path=xl/ctrlProps/ctrlProp45.xml><?xml version="1.0" encoding="utf-8"?>
<formControlPr xmlns="http://schemas.microsoft.com/office/spreadsheetml/2009/9/main" objectType="Drop" dropLines="35" dropStyle="combo" dx="25" fmlaLink="A8" fmlaRange="Tabellenwerte!$A$54:$A$104" noThreeD="1" sel="1" val="20"/>
</file>

<file path=xl/ctrlProps/ctrlProp46.xml><?xml version="1.0" encoding="utf-8"?>
<formControlPr xmlns="http://schemas.microsoft.com/office/spreadsheetml/2009/9/main" objectType="Drop" dropLines="35" dropStyle="combo" dx="25" fmlaLink="A9" fmlaRange="Tabellenwerte!$A$54:$A$104" noThreeD="1" sel="1" val="0"/>
</file>

<file path=xl/ctrlProps/ctrlProp47.xml><?xml version="1.0" encoding="utf-8"?>
<formControlPr xmlns="http://schemas.microsoft.com/office/spreadsheetml/2009/9/main" objectType="Drop" dropLines="35" dropStyle="combo" dx="25" fmlaLink="A10" fmlaRange="Tabellenwerte!$A$54:$A$104" noThreeD="1" sel="1" val="0"/>
</file>

<file path=xl/ctrlProps/ctrlProp48.xml><?xml version="1.0" encoding="utf-8"?>
<formControlPr xmlns="http://schemas.microsoft.com/office/spreadsheetml/2009/9/main" objectType="Drop" dropLines="35" dropStyle="combo" dx="25" fmlaLink="A11" fmlaRange="Tabellenwerte!$A$54:$A$104" noThreeD="1" sel="1" val="0"/>
</file>

<file path=xl/ctrlProps/ctrlProp49.xml><?xml version="1.0" encoding="utf-8"?>
<formControlPr xmlns="http://schemas.microsoft.com/office/spreadsheetml/2009/9/main" objectType="Drop" dropLines="35" dropStyle="combo" dx="25" fmlaLink="A12" fmlaRange="Tabellenwerte!$A$54:$A$104" noThreeD="1" sel="1" val="0"/>
</file>

<file path=xl/ctrlProps/ctrlProp5.xml><?xml version="1.0" encoding="utf-8"?>
<formControlPr xmlns="http://schemas.microsoft.com/office/spreadsheetml/2009/9/main" objectType="Drop" dropLines="20" dropStyle="combo" dx="25" fmlaLink="A11" fmlaRange="Tabellenwerte!$A$7:$A$51" noThreeD="1" sel="1" val="0"/>
</file>

<file path=xl/ctrlProps/ctrlProp50.xml><?xml version="1.0" encoding="utf-8"?>
<formControlPr xmlns="http://schemas.microsoft.com/office/spreadsheetml/2009/9/main" objectType="Drop" dropLines="35" dropStyle="combo" dx="25" fmlaLink="A13" fmlaRange="Tabellenwerte!$A$54:$A$104" noThreeD="1" sel="2" val="0"/>
</file>

<file path=xl/ctrlProps/ctrlProp51.xml><?xml version="1.0" encoding="utf-8"?>
<formControlPr xmlns="http://schemas.microsoft.com/office/spreadsheetml/2009/9/main" objectType="Drop" dropLines="35" dropStyle="combo" dx="25" fmlaLink="A14" fmlaRange="Tabellenwerte!$A$54:$A$104" noThreeD="1" sel="1" val="0"/>
</file>

<file path=xl/ctrlProps/ctrlProp52.xml><?xml version="1.0" encoding="utf-8"?>
<formControlPr xmlns="http://schemas.microsoft.com/office/spreadsheetml/2009/9/main" objectType="Drop" dropLines="35" dropStyle="combo" dx="25" fmlaLink="A15" fmlaRange="Tabellenwerte!$A$54:$A$104" noThreeD="1" sel="1" val="0"/>
</file>

<file path=xl/ctrlProps/ctrlProp53.xml><?xml version="1.0" encoding="utf-8"?>
<formControlPr xmlns="http://schemas.microsoft.com/office/spreadsheetml/2009/9/main" objectType="Drop" dropLines="35" dropStyle="combo" dx="25" fmlaLink="A16" fmlaRange="Tabellenwerte!$A$54:$A$104" noThreeD="1" sel="1" val="0"/>
</file>

<file path=xl/ctrlProps/ctrlProp54.xml><?xml version="1.0" encoding="utf-8"?>
<formControlPr xmlns="http://schemas.microsoft.com/office/spreadsheetml/2009/9/main" objectType="Drop" dropLines="35" dropStyle="combo" dx="25" fmlaLink="A17" fmlaRange="Tabellenwerte!$A$54:$A$104" noThreeD="1" sel="1" val="0"/>
</file>

<file path=xl/ctrlProps/ctrlProp55.xml><?xml version="1.0" encoding="utf-8"?>
<formControlPr xmlns="http://schemas.microsoft.com/office/spreadsheetml/2009/9/main" objectType="Drop" dropLines="35" dropStyle="combo" dx="25" fmlaLink="A18" fmlaRange="Tabellenwerte!$A$54:$A$104" noThreeD="1" sel="1" val="0"/>
</file>

<file path=xl/ctrlProps/ctrlProp56.xml><?xml version="1.0" encoding="utf-8"?>
<formControlPr xmlns="http://schemas.microsoft.com/office/spreadsheetml/2009/9/main" objectType="Drop" dropLines="35" dropStyle="combo" dx="25" fmlaLink="A19" fmlaRange="Tabellenwerte!$A$54:$A$104" noThreeD="1" sel="1" val="0"/>
</file>

<file path=xl/ctrlProps/ctrlProp57.xml><?xml version="1.0" encoding="utf-8"?>
<formControlPr xmlns="http://schemas.microsoft.com/office/spreadsheetml/2009/9/main" objectType="Drop" dropLines="35" dropStyle="combo" dx="25" fmlaLink="A20" fmlaRange="Tabellenwerte!$A$54:$A$104" noThreeD="1" sel="1" val="0"/>
</file>

<file path=xl/ctrlProps/ctrlProp58.xml><?xml version="1.0" encoding="utf-8"?>
<formControlPr xmlns="http://schemas.microsoft.com/office/spreadsheetml/2009/9/main" objectType="Drop" dropLines="35" dropStyle="combo" dx="25" fmlaLink="A21" fmlaRange="Tabellenwerte!$A$54:$A$104" noThreeD="1" sel="1" val="0"/>
</file>

<file path=xl/ctrlProps/ctrlProp59.xml><?xml version="1.0" encoding="utf-8"?>
<formControlPr xmlns="http://schemas.microsoft.com/office/spreadsheetml/2009/9/main" objectType="Drop" dropLines="35" dropStyle="combo" dx="25" fmlaLink="A22" fmlaRange="Tabellenwerte!$A$54:$A$104" noThreeD="1" sel="1" val="0"/>
</file>

<file path=xl/ctrlProps/ctrlProp6.xml><?xml version="1.0" encoding="utf-8"?>
<formControlPr xmlns="http://schemas.microsoft.com/office/spreadsheetml/2009/9/main" objectType="Drop" dropLines="20" dropStyle="combo" dx="25" fmlaLink="A12" fmlaRange="Tabellenwerte!$A$7:$A$51" noThreeD="1" sel="1" val="0"/>
</file>

<file path=xl/ctrlProps/ctrlProp60.xml><?xml version="1.0" encoding="utf-8"?>
<formControlPr xmlns="http://schemas.microsoft.com/office/spreadsheetml/2009/9/main" objectType="Drop" dropLines="35" dropStyle="combo" dx="25" fmlaLink="A23" fmlaRange="Tabellenwerte!$A$54:$A$104" noThreeD="1" sel="1" val="0"/>
</file>

<file path=xl/ctrlProps/ctrlProp61.xml><?xml version="1.0" encoding="utf-8"?>
<formControlPr xmlns="http://schemas.microsoft.com/office/spreadsheetml/2009/9/main" objectType="Drop" dropLines="35" dropStyle="combo" dx="25" fmlaLink="A24" fmlaRange="Tabellenwerte!$A$54:$A$104" noThreeD="1" sel="1" val="0"/>
</file>

<file path=xl/ctrlProps/ctrlProp62.xml><?xml version="1.0" encoding="utf-8"?>
<formControlPr xmlns="http://schemas.microsoft.com/office/spreadsheetml/2009/9/main" objectType="Drop" dropLines="35" dropStyle="combo" dx="25" fmlaLink="A25" fmlaRange="Tabellenwerte!$A$54:$A$104" noThreeD="1" sel="1" val="0"/>
</file>

<file path=xl/ctrlProps/ctrlProp63.xml><?xml version="1.0" encoding="utf-8"?>
<formControlPr xmlns="http://schemas.microsoft.com/office/spreadsheetml/2009/9/main" objectType="Drop" dropLines="35" dropStyle="combo" dx="25" fmlaLink="A26" fmlaRange="Tabellenwerte!$A$54:$A$104" noThreeD="1" sel="1" val="0"/>
</file>

<file path=xl/ctrlProps/ctrlProp64.xml><?xml version="1.0" encoding="utf-8"?>
<formControlPr xmlns="http://schemas.microsoft.com/office/spreadsheetml/2009/9/main" objectType="Drop" dropLines="35" dropStyle="combo" dx="25" fmlaLink="A27" fmlaRange="Tabellenwerte!$A$54:$A$104" noThreeD="1" sel="1" val="0"/>
</file>

<file path=xl/ctrlProps/ctrlProp65.xml><?xml version="1.0" encoding="utf-8"?>
<formControlPr xmlns="http://schemas.microsoft.com/office/spreadsheetml/2009/9/main" objectType="Drop" dropLines="35" dropStyle="combo" dx="25" fmlaLink="A28" fmlaRange="Tabellenwerte!$A$54:$A$104" noThreeD="1" sel="38" val="16"/>
</file>

<file path=xl/ctrlProps/ctrlProp66.xml><?xml version="1.0" encoding="utf-8"?>
<formControlPr xmlns="http://schemas.microsoft.com/office/spreadsheetml/2009/9/main" objectType="Drop" dropLines="35" dropStyle="combo" dx="25" fmlaLink="A29" fmlaRange="Tabellenwerte!$A$54:$A$104" noThreeD="1" sel="38" val="16"/>
</file>

<file path=xl/ctrlProps/ctrlProp67.xml><?xml version="1.0" encoding="utf-8"?>
<formControlPr xmlns="http://schemas.microsoft.com/office/spreadsheetml/2009/9/main" objectType="Drop" dropLines="35" dropStyle="combo" dx="25" fmlaLink="A30" fmlaRange="Tabellenwerte!$A$54:$A$104" noThreeD="1" sel="38" val="16"/>
</file>

<file path=xl/ctrlProps/ctrlProp68.xml><?xml version="1.0" encoding="utf-8"?>
<formControlPr xmlns="http://schemas.microsoft.com/office/spreadsheetml/2009/9/main" objectType="Drop" dropLines="35" dropStyle="combo" dx="25" fmlaLink="A31" fmlaRange="Tabellenwerte!$A$54:$A$104" noThreeD="1" sel="38" val="16"/>
</file>

<file path=xl/ctrlProps/ctrlProp69.xml><?xml version="1.0" encoding="utf-8"?>
<formControlPr xmlns="http://schemas.microsoft.com/office/spreadsheetml/2009/9/main" objectType="Drop" dropLines="35" dropStyle="combo" dx="25" fmlaLink="A32" fmlaRange="Tabellenwerte!$A$54:$A$104" noThreeD="1" sel="38" val="16"/>
</file>

<file path=xl/ctrlProps/ctrlProp7.xml><?xml version="1.0" encoding="utf-8"?>
<formControlPr xmlns="http://schemas.microsoft.com/office/spreadsheetml/2009/9/main" objectType="Drop" dropLines="20" dropStyle="combo" dx="25" fmlaLink="A13" fmlaRange="Tabellenwerte!$A$7:$A$51" noThreeD="1" sel="1" val="0"/>
</file>

<file path=xl/ctrlProps/ctrlProp70.xml><?xml version="1.0" encoding="utf-8"?>
<formControlPr xmlns="http://schemas.microsoft.com/office/spreadsheetml/2009/9/main" objectType="Drop" dropLines="35" dropStyle="combo" dx="25" fmlaLink="A33" fmlaRange="Tabellenwerte!$A$54:$A$104" noThreeD="1" sel="38" val="16"/>
</file>

<file path=xl/ctrlProps/ctrlProp71.xml><?xml version="1.0" encoding="utf-8"?>
<formControlPr xmlns="http://schemas.microsoft.com/office/spreadsheetml/2009/9/main" objectType="Drop" dropLines="35" dropStyle="combo" dx="25" fmlaLink="A34" fmlaRange="Tabellenwerte!$A$54:$A$104" noThreeD="1" sel="38" val="16"/>
</file>

<file path=xl/ctrlProps/ctrlProp72.xml><?xml version="1.0" encoding="utf-8"?>
<formControlPr xmlns="http://schemas.microsoft.com/office/spreadsheetml/2009/9/main" objectType="Drop" dropLines="20" dropStyle="combo" dx="25" fmlaLink="A8" fmlaRange="Tabellenwerte!$A$106:$A$130" noThreeD="1" sel="8" val="5"/>
</file>

<file path=xl/ctrlProps/ctrlProp73.xml><?xml version="1.0" encoding="utf-8"?>
<formControlPr xmlns="http://schemas.microsoft.com/office/spreadsheetml/2009/9/main" objectType="Drop" dropLines="20" dropStyle="combo" dx="25" fmlaLink="A9" fmlaRange="Tabellenwerte!$A$106:$A$130" noThreeD="1" sel="8" val="3"/>
</file>

<file path=xl/ctrlProps/ctrlProp74.xml><?xml version="1.0" encoding="utf-8"?>
<formControlPr xmlns="http://schemas.microsoft.com/office/spreadsheetml/2009/9/main" objectType="Drop" dropLines="20" dropStyle="combo" dx="25" fmlaLink="A10" fmlaRange="Tabellenwerte!$A$106:$A$130" noThreeD="1" sel="8" val="5"/>
</file>

<file path=xl/ctrlProps/ctrlProp75.xml><?xml version="1.0" encoding="utf-8"?>
<formControlPr xmlns="http://schemas.microsoft.com/office/spreadsheetml/2009/9/main" objectType="Drop" dropLines="20" dropStyle="combo" dx="25" fmlaLink="A11" fmlaRange="Tabellenwerte!$A$106:$A$130" noThreeD="1" sel="8" val="5"/>
</file>

<file path=xl/ctrlProps/ctrlProp76.xml><?xml version="1.0" encoding="utf-8"?>
<formControlPr xmlns="http://schemas.microsoft.com/office/spreadsheetml/2009/9/main" objectType="Drop" dropLines="20" dropStyle="combo" dx="25" fmlaLink="A12" fmlaRange="Tabellenwerte!$A$106:$A$130" noThreeD="1" sel="8" val="5"/>
</file>

<file path=xl/ctrlProps/ctrlProp77.xml><?xml version="1.0" encoding="utf-8"?>
<formControlPr xmlns="http://schemas.microsoft.com/office/spreadsheetml/2009/9/main" objectType="Drop" dropLines="20" dropStyle="combo" dx="25" fmlaLink="A13" fmlaRange="Tabellenwerte!$A$106:$A$130" noThreeD="1" sel="8" val="5"/>
</file>

<file path=xl/ctrlProps/ctrlProp78.xml><?xml version="1.0" encoding="utf-8"?>
<formControlPr xmlns="http://schemas.microsoft.com/office/spreadsheetml/2009/9/main" objectType="Drop" dropLines="20" dropStyle="combo" dx="25" fmlaLink="A14" fmlaRange="Tabellenwerte!$A$106:$A$130" noThreeD="1" sel="8" val="5"/>
</file>

<file path=xl/ctrlProps/ctrlProp79.xml><?xml version="1.0" encoding="utf-8"?>
<formControlPr xmlns="http://schemas.microsoft.com/office/spreadsheetml/2009/9/main" objectType="Drop" dropLines="20" dropStyle="combo" dx="25" fmlaLink="A15" fmlaRange="Tabellenwerte!$A$106:$A$130" noThreeD="1" sel="8" val="5"/>
</file>

<file path=xl/ctrlProps/ctrlProp8.xml><?xml version="1.0" encoding="utf-8"?>
<formControlPr xmlns="http://schemas.microsoft.com/office/spreadsheetml/2009/9/main" objectType="Drop" dropLines="20" dropStyle="combo" dx="25" fmlaLink="A14" fmlaRange="Tabellenwerte!$A$7:$A$51" noThreeD="1" sel="1" val="0"/>
</file>

<file path=xl/ctrlProps/ctrlProp80.xml><?xml version="1.0" encoding="utf-8"?>
<formControlPr xmlns="http://schemas.microsoft.com/office/spreadsheetml/2009/9/main" objectType="Drop" dropLines="20" dropStyle="combo" dx="25" fmlaLink="A16" fmlaRange="Tabellenwerte!$A$106:$A$130" noThreeD="1" sel="8" val="5"/>
</file>

<file path=xl/ctrlProps/ctrlProp81.xml><?xml version="1.0" encoding="utf-8"?>
<formControlPr xmlns="http://schemas.microsoft.com/office/spreadsheetml/2009/9/main" objectType="Drop" dropLines="20" dropStyle="combo" dx="25" fmlaLink="A17" fmlaRange="Tabellenwerte!$A$106:$A$130" noThreeD="1" sel="8" val="5"/>
</file>

<file path=xl/ctrlProps/ctrlProp82.xml><?xml version="1.0" encoding="utf-8"?>
<formControlPr xmlns="http://schemas.microsoft.com/office/spreadsheetml/2009/9/main" objectType="Drop" dropLines="20" dropStyle="combo" dx="25" fmlaLink="A18" fmlaRange="Tabellenwerte!$A$106:$A$130" noThreeD="1" sel="8" val="5"/>
</file>

<file path=xl/ctrlProps/ctrlProp83.xml><?xml version="1.0" encoding="utf-8"?>
<formControlPr xmlns="http://schemas.microsoft.com/office/spreadsheetml/2009/9/main" objectType="Drop" dropLines="20" dropStyle="combo" dx="25" fmlaLink="A19" fmlaRange="Tabellenwerte!$A$106:$A$130" noThreeD="1" sel="8" val="5"/>
</file>

<file path=xl/ctrlProps/ctrlProp84.xml><?xml version="1.0" encoding="utf-8"?>
<formControlPr xmlns="http://schemas.microsoft.com/office/spreadsheetml/2009/9/main" objectType="Drop" dropLines="20" dropStyle="combo" dx="25" fmlaLink="A20" fmlaRange="Tabellenwerte!$A$106:$A$130" noThreeD="1" sel="8" val="5"/>
</file>

<file path=xl/ctrlProps/ctrlProp85.xml><?xml version="1.0" encoding="utf-8"?>
<formControlPr xmlns="http://schemas.microsoft.com/office/spreadsheetml/2009/9/main" objectType="Drop" dropLines="20" dropStyle="combo" dx="25" fmlaLink="A21" fmlaRange="Tabellenwerte!$A$106:$A$130" noThreeD="1" sel="8" val="5"/>
</file>

<file path=xl/ctrlProps/ctrlProp86.xml><?xml version="1.0" encoding="utf-8"?>
<formControlPr xmlns="http://schemas.microsoft.com/office/spreadsheetml/2009/9/main" objectType="Drop" dropLines="20" dropStyle="combo" dx="25" fmlaLink="A22" fmlaRange="Tabellenwerte!$A$106:$A$130" noThreeD="1" sel="8" val="5"/>
</file>

<file path=xl/ctrlProps/ctrlProp9.xml><?xml version="1.0" encoding="utf-8"?>
<formControlPr xmlns="http://schemas.microsoft.com/office/spreadsheetml/2009/9/main" objectType="Drop" dropLines="20" dropStyle="combo" dx="25" fmlaLink="A15" fmlaRange="Tabellenwerte!$A$7:$A$5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725936</xdr:colOff>
      <xdr:row>3</xdr:row>
      <xdr:rowOff>0</xdr:rowOff>
    </xdr:from>
    <xdr:to>
      <xdr:col>0</xdr:col>
      <xdr:colOff>5970018</xdr:colOff>
      <xdr:row>22</xdr:row>
      <xdr:rowOff>0</xdr:rowOff>
    </xdr:to>
    <xdr:pic>
      <xdr:nvPicPr>
        <xdr:cNvPr id="2" name="Grafik 2" descr="Hoftorbilanz Grafik Deuts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936" y="1600200"/>
          <a:ext cx="5244082"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6</xdr:row>
          <xdr:rowOff>12700</xdr:rowOff>
        </xdr:from>
        <xdr:to>
          <xdr:col>0</xdr:col>
          <xdr:colOff>1390650</xdr:colOff>
          <xdr:row>6</xdr:row>
          <xdr:rowOff>222250</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19050</xdr:rowOff>
        </xdr:from>
        <xdr:to>
          <xdr:col>0</xdr:col>
          <xdr:colOff>1390650</xdr:colOff>
          <xdr:row>7</xdr:row>
          <xdr:rowOff>228600</xdr:rowOff>
        </xdr:to>
        <xdr:sp macro="" textlink="">
          <xdr:nvSpPr>
            <xdr:cNvPr id="19458" name="Drop Down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25400</xdr:rowOff>
        </xdr:from>
        <xdr:to>
          <xdr:col>0</xdr:col>
          <xdr:colOff>1390650</xdr:colOff>
          <xdr:row>8</xdr:row>
          <xdr:rowOff>241300</xdr:rowOff>
        </xdr:to>
        <xdr:sp macro="" textlink="">
          <xdr:nvSpPr>
            <xdr:cNvPr id="19459" name="Drop Down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25400</xdr:rowOff>
        </xdr:from>
        <xdr:to>
          <xdr:col>0</xdr:col>
          <xdr:colOff>1390650</xdr:colOff>
          <xdr:row>9</xdr:row>
          <xdr:rowOff>241300</xdr:rowOff>
        </xdr:to>
        <xdr:sp macro="" textlink="">
          <xdr:nvSpPr>
            <xdr:cNvPr id="19460" name="Drop Down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25400</xdr:rowOff>
        </xdr:from>
        <xdr:to>
          <xdr:col>0</xdr:col>
          <xdr:colOff>1390650</xdr:colOff>
          <xdr:row>10</xdr:row>
          <xdr:rowOff>241300</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25400</xdr:rowOff>
        </xdr:from>
        <xdr:to>
          <xdr:col>0</xdr:col>
          <xdr:colOff>1390650</xdr:colOff>
          <xdr:row>11</xdr:row>
          <xdr:rowOff>241300</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25400</xdr:rowOff>
        </xdr:from>
        <xdr:to>
          <xdr:col>0</xdr:col>
          <xdr:colOff>1390650</xdr:colOff>
          <xdr:row>12</xdr:row>
          <xdr:rowOff>241300</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25400</xdr:rowOff>
        </xdr:from>
        <xdr:to>
          <xdr:col>0</xdr:col>
          <xdr:colOff>1390650</xdr:colOff>
          <xdr:row>13</xdr:row>
          <xdr:rowOff>241300</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25400</xdr:rowOff>
        </xdr:from>
        <xdr:to>
          <xdr:col>0</xdr:col>
          <xdr:colOff>1390650</xdr:colOff>
          <xdr:row>14</xdr:row>
          <xdr:rowOff>241300</xdr:rowOff>
        </xdr:to>
        <xdr:sp macro="" textlink="">
          <xdr:nvSpPr>
            <xdr:cNvPr id="19465" name="Drop Down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25400</xdr:rowOff>
        </xdr:from>
        <xdr:to>
          <xdr:col>0</xdr:col>
          <xdr:colOff>1390650</xdr:colOff>
          <xdr:row>15</xdr:row>
          <xdr:rowOff>241300</xdr:rowOff>
        </xdr:to>
        <xdr:sp macro="" textlink="">
          <xdr:nvSpPr>
            <xdr:cNvPr id="19466" name="Drop Down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25400</xdr:rowOff>
        </xdr:from>
        <xdr:to>
          <xdr:col>0</xdr:col>
          <xdr:colOff>1390650</xdr:colOff>
          <xdr:row>16</xdr:row>
          <xdr:rowOff>241300</xdr:rowOff>
        </xdr:to>
        <xdr:sp macro="" textlink="">
          <xdr:nvSpPr>
            <xdr:cNvPr id="19467" name="Drop Down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17</xdr:row>
          <xdr:rowOff>25400</xdr:rowOff>
        </xdr:from>
        <xdr:to>
          <xdr:col>0</xdr:col>
          <xdr:colOff>1390650</xdr:colOff>
          <xdr:row>17</xdr:row>
          <xdr:rowOff>241300</xdr:rowOff>
        </xdr:to>
        <xdr:sp macro="" textlink="">
          <xdr:nvSpPr>
            <xdr:cNvPr id="19468" name="Drop Down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xdr:rowOff>
        </xdr:from>
        <xdr:to>
          <xdr:col>0</xdr:col>
          <xdr:colOff>1390650</xdr:colOff>
          <xdr:row>18</xdr:row>
          <xdr:rowOff>241300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19</xdr:row>
          <xdr:rowOff>25400</xdr:rowOff>
        </xdr:from>
        <xdr:to>
          <xdr:col>0</xdr:col>
          <xdr:colOff>1390650</xdr:colOff>
          <xdr:row>19</xdr:row>
          <xdr:rowOff>241300</xdr:rowOff>
        </xdr:to>
        <xdr:sp macro="" textlink="">
          <xdr:nvSpPr>
            <xdr:cNvPr id="19470" name="Drop Down 14"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20</xdr:row>
          <xdr:rowOff>25400</xdr:rowOff>
        </xdr:from>
        <xdr:to>
          <xdr:col>0</xdr:col>
          <xdr:colOff>1390650</xdr:colOff>
          <xdr:row>20</xdr:row>
          <xdr:rowOff>241300</xdr:rowOff>
        </xdr:to>
        <xdr:sp macro="" textlink="">
          <xdr:nvSpPr>
            <xdr:cNvPr id="19471" name="Drop Down 15"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21</xdr:row>
          <xdr:rowOff>25400</xdr:rowOff>
        </xdr:from>
        <xdr:to>
          <xdr:col>0</xdr:col>
          <xdr:colOff>1390650</xdr:colOff>
          <xdr:row>21</xdr:row>
          <xdr:rowOff>241300</xdr:rowOff>
        </xdr:to>
        <xdr:sp macro="" textlink="">
          <xdr:nvSpPr>
            <xdr:cNvPr id="19472" name="Drop Down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22</xdr:row>
          <xdr:rowOff>25400</xdr:rowOff>
        </xdr:from>
        <xdr:to>
          <xdr:col>0</xdr:col>
          <xdr:colOff>1390650</xdr:colOff>
          <xdr:row>22</xdr:row>
          <xdr:rowOff>241300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23</xdr:row>
          <xdr:rowOff>25400</xdr:rowOff>
        </xdr:from>
        <xdr:to>
          <xdr:col>0</xdr:col>
          <xdr:colOff>1390650</xdr:colOff>
          <xdr:row>23</xdr:row>
          <xdr:rowOff>241300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24</xdr:row>
          <xdr:rowOff>25400</xdr:rowOff>
        </xdr:from>
        <xdr:to>
          <xdr:col>0</xdr:col>
          <xdr:colOff>1390650</xdr:colOff>
          <xdr:row>24</xdr:row>
          <xdr:rowOff>241300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25400</xdr:rowOff>
        </xdr:from>
        <xdr:to>
          <xdr:col>0</xdr:col>
          <xdr:colOff>1390650</xdr:colOff>
          <xdr:row>25</xdr:row>
          <xdr:rowOff>241300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25400</xdr:rowOff>
        </xdr:from>
        <xdr:to>
          <xdr:col>0</xdr:col>
          <xdr:colOff>1390650</xdr:colOff>
          <xdr:row>26</xdr:row>
          <xdr:rowOff>241300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3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27</xdr:row>
          <xdr:rowOff>25400</xdr:rowOff>
        </xdr:from>
        <xdr:to>
          <xdr:col>0</xdr:col>
          <xdr:colOff>1390650</xdr:colOff>
          <xdr:row>27</xdr:row>
          <xdr:rowOff>241300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25400</xdr:rowOff>
        </xdr:from>
        <xdr:to>
          <xdr:col>0</xdr:col>
          <xdr:colOff>1390650</xdr:colOff>
          <xdr:row>28</xdr:row>
          <xdr:rowOff>241300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25400</xdr:rowOff>
        </xdr:from>
        <xdr:to>
          <xdr:col>0</xdr:col>
          <xdr:colOff>1390650</xdr:colOff>
          <xdr:row>29</xdr:row>
          <xdr:rowOff>241300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25400</xdr:rowOff>
        </xdr:from>
        <xdr:to>
          <xdr:col>0</xdr:col>
          <xdr:colOff>1390650</xdr:colOff>
          <xdr:row>30</xdr:row>
          <xdr:rowOff>241300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3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31</xdr:row>
          <xdr:rowOff>25400</xdr:rowOff>
        </xdr:from>
        <xdr:to>
          <xdr:col>0</xdr:col>
          <xdr:colOff>1390650</xdr:colOff>
          <xdr:row>31</xdr:row>
          <xdr:rowOff>241300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3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25400</xdr:rowOff>
        </xdr:from>
        <xdr:to>
          <xdr:col>0</xdr:col>
          <xdr:colOff>1390650</xdr:colOff>
          <xdr:row>32</xdr:row>
          <xdr:rowOff>241300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3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25400</xdr:rowOff>
        </xdr:from>
        <xdr:to>
          <xdr:col>0</xdr:col>
          <xdr:colOff>1390650</xdr:colOff>
          <xdr:row>33</xdr:row>
          <xdr:rowOff>241300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3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34</xdr:row>
          <xdr:rowOff>25400</xdr:rowOff>
        </xdr:from>
        <xdr:to>
          <xdr:col>0</xdr:col>
          <xdr:colOff>1390650</xdr:colOff>
          <xdr:row>34</xdr:row>
          <xdr:rowOff>241300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3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35</xdr:row>
          <xdr:rowOff>25400</xdr:rowOff>
        </xdr:from>
        <xdr:to>
          <xdr:col>0</xdr:col>
          <xdr:colOff>1390650</xdr:colOff>
          <xdr:row>35</xdr:row>
          <xdr:rowOff>241300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3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25400</xdr:rowOff>
        </xdr:from>
        <xdr:to>
          <xdr:col>0</xdr:col>
          <xdr:colOff>1390650</xdr:colOff>
          <xdr:row>36</xdr:row>
          <xdr:rowOff>241300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3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25400</xdr:rowOff>
        </xdr:from>
        <xdr:to>
          <xdr:col>0</xdr:col>
          <xdr:colOff>1390650</xdr:colOff>
          <xdr:row>37</xdr:row>
          <xdr:rowOff>241300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3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38</xdr:row>
          <xdr:rowOff>25400</xdr:rowOff>
        </xdr:from>
        <xdr:to>
          <xdr:col>0</xdr:col>
          <xdr:colOff>1390650</xdr:colOff>
          <xdr:row>38</xdr:row>
          <xdr:rowOff>241300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3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25400</xdr:rowOff>
        </xdr:from>
        <xdr:to>
          <xdr:col>0</xdr:col>
          <xdr:colOff>1390650</xdr:colOff>
          <xdr:row>39</xdr:row>
          <xdr:rowOff>241300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3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25400</xdr:rowOff>
        </xdr:from>
        <xdr:to>
          <xdr:col>0</xdr:col>
          <xdr:colOff>1390650</xdr:colOff>
          <xdr:row>40</xdr:row>
          <xdr:rowOff>241300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3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5</xdr:row>
          <xdr:rowOff>6350</xdr:rowOff>
        </xdr:from>
        <xdr:to>
          <xdr:col>0</xdr:col>
          <xdr:colOff>1390650</xdr:colOff>
          <xdr:row>5</xdr:row>
          <xdr:rowOff>241300</xdr:rowOff>
        </xdr:to>
        <xdr:sp macro="" textlink="">
          <xdr:nvSpPr>
            <xdr:cNvPr id="25608" name="Drop Down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xdr:row>
          <xdr:rowOff>6350</xdr:rowOff>
        </xdr:from>
        <xdr:to>
          <xdr:col>0</xdr:col>
          <xdr:colOff>1384300</xdr:colOff>
          <xdr:row>6</xdr:row>
          <xdr:rowOff>241300</xdr:rowOff>
        </xdr:to>
        <xdr:sp macro="" textlink="">
          <xdr:nvSpPr>
            <xdr:cNvPr id="25609" name="Drop Down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6350</xdr:rowOff>
        </xdr:from>
        <xdr:to>
          <xdr:col>0</xdr:col>
          <xdr:colOff>1390650</xdr:colOff>
          <xdr:row>7</xdr:row>
          <xdr:rowOff>241300</xdr:rowOff>
        </xdr:to>
        <xdr:sp macro="" textlink="">
          <xdr:nvSpPr>
            <xdr:cNvPr id="25610" name="Drop Down 10" hidden="1">
              <a:extLst>
                <a:ext uri="{63B3BB69-23CF-44E3-9099-C40C66FF867C}">
                  <a14:compatExt spid="_x0000_s25610"/>
                </a:ext>
                <a:ext uri="{FF2B5EF4-FFF2-40B4-BE49-F238E27FC236}">
                  <a16:creationId xmlns:a16="http://schemas.microsoft.com/office/drawing/2014/main" id="{00000000-0008-0000-0400-00000A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6350</xdr:rowOff>
        </xdr:from>
        <xdr:to>
          <xdr:col>0</xdr:col>
          <xdr:colOff>1390650</xdr:colOff>
          <xdr:row>8</xdr:row>
          <xdr:rowOff>241300</xdr:rowOff>
        </xdr:to>
        <xdr:sp macro="" textlink="">
          <xdr:nvSpPr>
            <xdr:cNvPr id="25611" name="Drop Down 11" hidden="1">
              <a:extLst>
                <a:ext uri="{63B3BB69-23CF-44E3-9099-C40C66FF867C}">
                  <a14:compatExt spid="_x0000_s25611"/>
                </a:ext>
                <a:ext uri="{FF2B5EF4-FFF2-40B4-BE49-F238E27FC236}">
                  <a16:creationId xmlns:a16="http://schemas.microsoft.com/office/drawing/2014/main" id="{00000000-0008-0000-0400-00000B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6350</xdr:rowOff>
        </xdr:from>
        <xdr:to>
          <xdr:col>0</xdr:col>
          <xdr:colOff>1390650</xdr:colOff>
          <xdr:row>10</xdr:row>
          <xdr:rowOff>241300</xdr:rowOff>
        </xdr:to>
        <xdr:sp macro="" textlink="">
          <xdr:nvSpPr>
            <xdr:cNvPr id="25612" name="Drop Down 12" hidden="1">
              <a:extLst>
                <a:ext uri="{63B3BB69-23CF-44E3-9099-C40C66FF867C}">
                  <a14:compatExt spid="_x0000_s25612"/>
                </a:ext>
                <a:ext uri="{FF2B5EF4-FFF2-40B4-BE49-F238E27FC236}">
                  <a16:creationId xmlns:a16="http://schemas.microsoft.com/office/drawing/2014/main" id="{00000000-0008-0000-0400-00000C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6350</xdr:rowOff>
        </xdr:from>
        <xdr:to>
          <xdr:col>0</xdr:col>
          <xdr:colOff>1390650</xdr:colOff>
          <xdr:row>9</xdr:row>
          <xdr:rowOff>241300</xdr:rowOff>
        </xdr:to>
        <xdr:sp macro="" textlink="">
          <xdr:nvSpPr>
            <xdr:cNvPr id="25613" name="Drop Down 13" hidden="1">
              <a:extLst>
                <a:ext uri="{63B3BB69-23CF-44E3-9099-C40C66FF867C}">
                  <a14:compatExt spid="_x0000_s25613"/>
                </a:ext>
                <a:ext uri="{FF2B5EF4-FFF2-40B4-BE49-F238E27FC236}">
                  <a16:creationId xmlns:a16="http://schemas.microsoft.com/office/drawing/2014/main" id="{00000000-0008-0000-0400-00000D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6350</xdr:rowOff>
        </xdr:from>
        <xdr:to>
          <xdr:col>0</xdr:col>
          <xdr:colOff>1390650</xdr:colOff>
          <xdr:row>11</xdr:row>
          <xdr:rowOff>241300</xdr:rowOff>
        </xdr:to>
        <xdr:sp macro="" textlink="">
          <xdr:nvSpPr>
            <xdr:cNvPr id="25614" name="Drop Down 14" hidden="1">
              <a:extLst>
                <a:ext uri="{63B3BB69-23CF-44E3-9099-C40C66FF867C}">
                  <a14:compatExt spid="_x0000_s25614"/>
                </a:ext>
                <a:ext uri="{FF2B5EF4-FFF2-40B4-BE49-F238E27FC236}">
                  <a16:creationId xmlns:a16="http://schemas.microsoft.com/office/drawing/2014/main" id="{00000000-0008-0000-0400-00000E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6350</xdr:rowOff>
        </xdr:from>
        <xdr:to>
          <xdr:col>0</xdr:col>
          <xdr:colOff>1390650</xdr:colOff>
          <xdr:row>12</xdr:row>
          <xdr:rowOff>241300</xdr:rowOff>
        </xdr:to>
        <xdr:sp macro="" textlink="">
          <xdr:nvSpPr>
            <xdr:cNvPr id="25615" name="Drop Down 15" hidden="1">
              <a:extLst>
                <a:ext uri="{63B3BB69-23CF-44E3-9099-C40C66FF867C}">
                  <a14:compatExt spid="_x0000_s25615"/>
                </a:ext>
                <a:ext uri="{FF2B5EF4-FFF2-40B4-BE49-F238E27FC236}">
                  <a16:creationId xmlns:a16="http://schemas.microsoft.com/office/drawing/2014/main" id="{00000000-0008-0000-0400-00000F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6350</xdr:rowOff>
        </xdr:from>
        <xdr:to>
          <xdr:col>0</xdr:col>
          <xdr:colOff>1390650</xdr:colOff>
          <xdr:row>13</xdr:row>
          <xdr:rowOff>241300</xdr:rowOff>
        </xdr:to>
        <xdr:sp macro="" textlink="">
          <xdr:nvSpPr>
            <xdr:cNvPr id="25616" name="Drop Down 16" hidden="1">
              <a:extLst>
                <a:ext uri="{63B3BB69-23CF-44E3-9099-C40C66FF867C}">
                  <a14:compatExt spid="_x0000_s25616"/>
                </a:ext>
                <a:ext uri="{FF2B5EF4-FFF2-40B4-BE49-F238E27FC236}">
                  <a16:creationId xmlns:a16="http://schemas.microsoft.com/office/drawing/2014/main" id="{00000000-0008-0000-0400-000010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6350</xdr:rowOff>
        </xdr:from>
        <xdr:to>
          <xdr:col>0</xdr:col>
          <xdr:colOff>1003300</xdr:colOff>
          <xdr:row>8</xdr:row>
          <xdr:rowOff>12700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6350</xdr:rowOff>
        </xdr:from>
        <xdr:to>
          <xdr:col>0</xdr:col>
          <xdr:colOff>1003300</xdr:colOff>
          <xdr:row>8</xdr:row>
          <xdr:rowOff>247650</xdr:rowOff>
        </xdr:to>
        <xdr:sp macro="" textlink="">
          <xdr:nvSpPr>
            <xdr:cNvPr id="7177" name="Drop Down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6350</xdr:rowOff>
        </xdr:from>
        <xdr:to>
          <xdr:col>0</xdr:col>
          <xdr:colOff>1003300</xdr:colOff>
          <xdr:row>9</xdr:row>
          <xdr:rowOff>247650</xdr:rowOff>
        </xdr:to>
        <xdr:sp macro="" textlink="">
          <xdr:nvSpPr>
            <xdr:cNvPr id="7180" name="Drop Down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6350</xdr:rowOff>
        </xdr:from>
        <xdr:to>
          <xdr:col>0</xdr:col>
          <xdr:colOff>1003300</xdr:colOff>
          <xdr:row>10</xdr:row>
          <xdr:rowOff>247650</xdr:rowOff>
        </xdr:to>
        <xdr:sp macro="" textlink="">
          <xdr:nvSpPr>
            <xdr:cNvPr id="7181" name="Drop Down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6350</xdr:rowOff>
        </xdr:from>
        <xdr:to>
          <xdr:col>0</xdr:col>
          <xdr:colOff>1003300</xdr:colOff>
          <xdr:row>11</xdr:row>
          <xdr:rowOff>247650</xdr:rowOff>
        </xdr:to>
        <xdr:sp macro="" textlink="">
          <xdr:nvSpPr>
            <xdr:cNvPr id="7182" name="Drop Down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6350</xdr:rowOff>
        </xdr:from>
        <xdr:to>
          <xdr:col>0</xdr:col>
          <xdr:colOff>1003300</xdr:colOff>
          <xdr:row>12</xdr:row>
          <xdr:rowOff>247650</xdr:rowOff>
        </xdr:to>
        <xdr:sp macro="" textlink="">
          <xdr:nvSpPr>
            <xdr:cNvPr id="7183" name="Drop Down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6350</xdr:rowOff>
        </xdr:from>
        <xdr:to>
          <xdr:col>0</xdr:col>
          <xdr:colOff>1003300</xdr:colOff>
          <xdr:row>13</xdr:row>
          <xdr:rowOff>247650</xdr:rowOff>
        </xdr:to>
        <xdr:sp macro="" textlink="">
          <xdr:nvSpPr>
            <xdr:cNvPr id="7184" name="Drop Down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6350</xdr:rowOff>
        </xdr:from>
        <xdr:to>
          <xdr:col>0</xdr:col>
          <xdr:colOff>1003300</xdr:colOff>
          <xdr:row>14</xdr:row>
          <xdr:rowOff>247650</xdr:rowOff>
        </xdr:to>
        <xdr:sp macro="" textlink="">
          <xdr:nvSpPr>
            <xdr:cNvPr id="7185" name="Drop Down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6350</xdr:rowOff>
        </xdr:from>
        <xdr:to>
          <xdr:col>0</xdr:col>
          <xdr:colOff>1003300</xdr:colOff>
          <xdr:row>15</xdr:row>
          <xdr:rowOff>247650</xdr:rowOff>
        </xdr:to>
        <xdr:sp macro="" textlink="">
          <xdr:nvSpPr>
            <xdr:cNvPr id="7186" name="Drop Down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6350</xdr:rowOff>
        </xdr:from>
        <xdr:to>
          <xdr:col>0</xdr:col>
          <xdr:colOff>1003300</xdr:colOff>
          <xdr:row>16</xdr:row>
          <xdr:rowOff>247650</xdr:rowOff>
        </xdr:to>
        <xdr:sp macro="" textlink="">
          <xdr:nvSpPr>
            <xdr:cNvPr id="7187" name="Drop Down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6350</xdr:rowOff>
        </xdr:from>
        <xdr:to>
          <xdr:col>0</xdr:col>
          <xdr:colOff>1003300</xdr:colOff>
          <xdr:row>17</xdr:row>
          <xdr:rowOff>247650</xdr:rowOff>
        </xdr:to>
        <xdr:sp macro="" textlink="">
          <xdr:nvSpPr>
            <xdr:cNvPr id="7188" name="Drop Down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6350</xdr:rowOff>
        </xdr:from>
        <xdr:to>
          <xdr:col>0</xdr:col>
          <xdr:colOff>1003300</xdr:colOff>
          <xdr:row>18</xdr:row>
          <xdr:rowOff>247650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6350</xdr:rowOff>
        </xdr:from>
        <xdr:to>
          <xdr:col>0</xdr:col>
          <xdr:colOff>1003300</xdr:colOff>
          <xdr:row>19</xdr:row>
          <xdr:rowOff>247650</xdr:rowOff>
        </xdr:to>
        <xdr:sp macro="" textlink="">
          <xdr:nvSpPr>
            <xdr:cNvPr id="7190" name="Drop Down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6350</xdr:rowOff>
        </xdr:from>
        <xdr:to>
          <xdr:col>0</xdr:col>
          <xdr:colOff>1003300</xdr:colOff>
          <xdr:row>20</xdr:row>
          <xdr:rowOff>247650</xdr:rowOff>
        </xdr:to>
        <xdr:sp macro="" textlink="">
          <xdr:nvSpPr>
            <xdr:cNvPr id="7191" name="Drop Down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6350</xdr:rowOff>
        </xdr:from>
        <xdr:to>
          <xdr:col>0</xdr:col>
          <xdr:colOff>1003300</xdr:colOff>
          <xdr:row>21</xdr:row>
          <xdr:rowOff>247650</xdr:rowOff>
        </xdr:to>
        <xdr:sp macro="" textlink="">
          <xdr:nvSpPr>
            <xdr:cNvPr id="7192" name="Drop Down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6350</xdr:rowOff>
        </xdr:from>
        <xdr:to>
          <xdr:col>0</xdr:col>
          <xdr:colOff>1003300</xdr:colOff>
          <xdr:row>22</xdr:row>
          <xdr:rowOff>247650</xdr:rowOff>
        </xdr:to>
        <xdr:sp macro="" textlink="">
          <xdr:nvSpPr>
            <xdr:cNvPr id="7193" name="Drop Down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6350</xdr:rowOff>
        </xdr:from>
        <xdr:to>
          <xdr:col>0</xdr:col>
          <xdr:colOff>1003300</xdr:colOff>
          <xdr:row>23</xdr:row>
          <xdr:rowOff>247650</xdr:rowOff>
        </xdr:to>
        <xdr:sp macro="" textlink="">
          <xdr:nvSpPr>
            <xdr:cNvPr id="7194" name="Drop Down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6350</xdr:rowOff>
        </xdr:from>
        <xdr:to>
          <xdr:col>0</xdr:col>
          <xdr:colOff>1003300</xdr:colOff>
          <xdr:row>24</xdr:row>
          <xdr:rowOff>247650</xdr:rowOff>
        </xdr:to>
        <xdr:sp macro="" textlink="">
          <xdr:nvSpPr>
            <xdr:cNvPr id="7195" name="Drop Down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6350</xdr:rowOff>
        </xdr:from>
        <xdr:to>
          <xdr:col>0</xdr:col>
          <xdr:colOff>1003300</xdr:colOff>
          <xdr:row>25</xdr:row>
          <xdr:rowOff>247650</xdr:rowOff>
        </xdr:to>
        <xdr:sp macro="" textlink="">
          <xdr:nvSpPr>
            <xdr:cNvPr id="7196" name="Drop Down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6350</xdr:rowOff>
        </xdr:from>
        <xdr:to>
          <xdr:col>0</xdr:col>
          <xdr:colOff>1003300</xdr:colOff>
          <xdr:row>26</xdr:row>
          <xdr:rowOff>247650</xdr:rowOff>
        </xdr:to>
        <xdr:sp macro="" textlink="">
          <xdr:nvSpPr>
            <xdr:cNvPr id="7197" name="Drop Down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6350</xdr:rowOff>
        </xdr:from>
        <xdr:to>
          <xdr:col>0</xdr:col>
          <xdr:colOff>1003300</xdr:colOff>
          <xdr:row>27</xdr:row>
          <xdr:rowOff>247650</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6350</xdr:rowOff>
        </xdr:from>
        <xdr:to>
          <xdr:col>0</xdr:col>
          <xdr:colOff>1003300</xdr:colOff>
          <xdr:row>28</xdr:row>
          <xdr:rowOff>247650</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6350</xdr:rowOff>
        </xdr:from>
        <xdr:to>
          <xdr:col>0</xdr:col>
          <xdr:colOff>1003300</xdr:colOff>
          <xdr:row>29</xdr:row>
          <xdr:rowOff>247650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6350</xdr:rowOff>
        </xdr:from>
        <xdr:to>
          <xdr:col>0</xdr:col>
          <xdr:colOff>1003300</xdr:colOff>
          <xdr:row>30</xdr:row>
          <xdr:rowOff>247650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6350</xdr:rowOff>
        </xdr:from>
        <xdr:to>
          <xdr:col>0</xdr:col>
          <xdr:colOff>1003300</xdr:colOff>
          <xdr:row>31</xdr:row>
          <xdr:rowOff>247650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6350</xdr:rowOff>
        </xdr:from>
        <xdr:to>
          <xdr:col>0</xdr:col>
          <xdr:colOff>1003300</xdr:colOff>
          <xdr:row>32</xdr:row>
          <xdr:rowOff>247650</xdr:rowOff>
        </xdr:to>
        <xdr:sp macro="" textlink="">
          <xdr:nvSpPr>
            <xdr:cNvPr id="7203" name="Drop Down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6350</xdr:rowOff>
        </xdr:from>
        <xdr:to>
          <xdr:col>0</xdr:col>
          <xdr:colOff>1003300</xdr:colOff>
          <xdr:row>33</xdr:row>
          <xdr:rowOff>247650</xdr:rowOff>
        </xdr:to>
        <xdr:sp macro="" textlink="">
          <xdr:nvSpPr>
            <xdr:cNvPr id="7204" name="Drop Down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7</xdr:row>
          <xdr:rowOff>6350</xdr:rowOff>
        </xdr:from>
        <xdr:to>
          <xdr:col>1</xdr:col>
          <xdr:colOff>0</xdr:colOff>
          <xdr:row>7</xdr:row>
          <xdr:rowOff>241300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xdr:row>
          <xdr:rowOff>12700</xdr:rowOff>
        </xdr:from>
        <xdr:to>
          <xdr:col>1</xdr:col>
          <xdr:colOff>0</xdr:colOff>
          <xdr:row>8</xdr:row>
          <xdr:rowOff>241300</xdr:rowOff>
        </xdr:to>
        <xdr:sp macro="" textlink="">
          <xdr:nvSpPr>
            <xdr:cNvPr id="16386" name="Drop Dow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xdr:row>
          <xdr:rowOff>25400</xdr:rowOff>
        </xdr:from>
        <xdr:to>
          <xdr:col>1</xdr:col>
          <xdr:colOff>0</xdr:colOff>
          <xdr:row>9</xdr:row>
          <xdr:rowOff>241300</xdr:rowOff>
        </xdr:to>
        <xdr:sp macro="" textlink="">
          <xdr:nvSpPr>
            <xdr:cNvPr id="16387" name="Drop Down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xdr:row>
          <xdr:rowOff>25400</xdr:rowOff>
        </xdr:from>
        <xdr:to>
          <xdr:col>1</xdr:col>
          <xdr:colOff>0</xdr:colOff>
          <xdr:row>10</xdr:row>
          <xdr:rowOff>241300</xdr:rowOff>
        </xdr:to>
        <xdr:sp macro="" textlink="">
          <xdr:nvSpPr>
            <xdr:cNvPr id="16388" name="Drop Down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xdr:row>
          <xdr:rowOff>19050</xdr:rowOff>
        </xdr:from>
        <xdr:to>
          <xdr:col>1</xdr:col>
          <xdr:colOff>0</xdr:colOff>
          <xdr:row>11</xdr:row>
          <xdr:rowOff>241300</xdr:rowOff>
        </xdr:to>
        <xdr:sp macro="" textlink="">
          <xdr:nvSpPr>
            <xdr:cNvPr id="16389" name="Drop Down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xdr:row>
          <xdr:rowOff>12700</xdr:rowOff>
        </xdr:from>
        <xdr:to>
          <xdr:col>1</xdr:col>
          <xdr:colOff>0</xdr:colOff>
          <xdr:row>12</xdr:row>
          <xdr:rowOff>241300</xdr:rowOff>
        </xdr:to>
        <xdr:sp macro="" textlink="">
          <xdr:nvSpPr>
            <xdr:cNvPr id="16390" name="Drop Down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12700</xdr:rowOff>
        </xdr:from>
        <xdr:to>
          <xdr:col>1</xdr:col>
          <xdr:colOff>0</xdr:colOff>
          <xdr:row>13</xdr:row>
          <xdr:rowOff>241300</xdr:rowOff>
        </xdr:to>
        <xdr:sp macro="" textlink="">
          <xdr:nvSpPr>
            <xdr:cNvPr id="16391" name="Drop Down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xdr:row>
          <xdr:rowOff>12700</xdr:rowOff>
        </xdr:from>
        <xdr:to>
          <xdr:col>1</xdr:col>
          <xdr:colOff>0</xdr:colOff>
          <xdr:row>14</xdr:row>
          <xdr:rowOff>241300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12700</xdr:rowOff>
        </xdr:from>
        <xdr:to>
          <xdr:col>1</xdr:col>
          <xdr:colOff>0</xdr:colOff>
          <xdr:row>15</xdr:row>
          <xdr:rowOff>241300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xdr:row>
          <xdr:rowOff>12700</xdr:rowOff>
        </xdr:from>
        <xdr:to>
          <xdr:col>1</xdr:col>
          <xdr:colOff>0</xdr:colOff>
          <xdr:row>16</xdr:row>
          <xdr:rowOff>241300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xdr:row>
          <xdr:rowOff>12700</xdr:rowOff>
        </xdr:from>
        <xdr:to>
          <xdr:col>1</xdr:col>
          <xdr:colOff>0</xdr:colOff>
          <xdr:row>17</xdr:row>
          <xdr:rowOff>241300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xdr:row>
          <xdr:rowOff>12700</xdr:rowOff>
        </xdr:from>
        <xdr:to>
          <xdr:col>1</xdr:col>
          <xdr:colOff>0</xdr:colOff>
          <xdr:row>18</xdr:row>
          <xdr:rowOff>241300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xdr:row>
          <xdr:rowOff>12700</xdr:rowOff>
        </xdr:from>
        <xdr:to>
          <xdr:col>1</xdr:col>
          <xdr:colOff>0</xdr:colOff>
          <xdr:row>19</xdr:row>
          <xdr:rowOff>241300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xdr:row>
          <xdr:rowOff>12700</xdr:rowOff>
        </xdr:from>
        <xdr:to>
          <xdr:col>1</xdr:col>
          <xdr:colOff>0</xdr:colOff>
          <xdr:row>20</xdr:row>
          <xdr:rowOff>241300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xdr:row>
          <xdr:rowOff>12700</xdr:rowOff>
        </xdr:from>
        <xdr:to>
          <xdr:col>1</xdr:col>
          <xdr:colOff>0</xdr:colOff>
          <xdr:row>21</xdr:row>
          <xdr:rowOff>241300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0</xdr:colOff>
      <xdr:row>3</xdr:row>
      <xdr:rowOff>177800</xdr:rowOff>
    </xdr:from>
    <xdr:to>
      <xdr:col>20</xdr:col>
      <xdr:colOff>482601</xdr:colOff>
      <xdr:row>15</xdr:row>
      <xdr:rowOff>57150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16</xdr:row>
      <xdr:rowOff>177800</xdr:rowOff>
    </xdr:from>
    <xdr:to>
      <xdr:col>20</xdr:col>
      <xdr:colOff>492126</xdr:colOff>
      <xdr:row>28</xdr:row>
      <xdr:rowOff>57150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29</xdr:row>
      <xdr:rowOff>171450</xdr:rowOff>
    </xdr:from>
    <xdr:to>
      <xdr:col>20</xdr:col>
      <xdr:colOff>504826</xdr:colOff>
      <xdr:row>41</xdr:row>
      <xdr:rowOff>50800</xdr:rowOff>
    </xdr:to>
    <xdr:graphicFrame macro="">
      <xdr:nvGraphicFramePr>
        <xdr:cNvPr id="4" name="Diagram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42</xdr:row>
      <xdr:rowOff>107950</xdr:rowOff>
    </xdr:from>
    <xdr:to>
      <xdr:col>20</xdr:col>
      <xdr:colOff>485776</xdr:colOff>
      <xdr:row>53</xdr:row>
      <xdr:rowOff>177800</xdr:rowOff>
    </xdr:to>
    <xdr:graphicFrame macro="">
      <xdr:nvGraphicFramePr>
        <xdr:cNvPr id="5" name="Diagramm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ctrlProp" Target="../ctrlProps/ctrlProp36.xml"/><Relationship Id="rId7" Type="http://schemas.openxmlformats.org/officeDocument/2006/relationships/ctrlProp" Target="../ctrlProps/ctrlProp40.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ctrlProp" Target="../ctrlProps/ctrlProp72.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vmlDrawing" Target="../drawings/vmlDrawing4.vml"/><Relationship Id="rId16" Type="http://schemas.openxmlformats.org/officeDocument/2006/relationships/ctrlProp" Target="../ctrlProps/ctrlProp85.xml"/><Relationship Id="rId1" Type="http://schemas.openxmlformats.org/officeDocument/2006/relationships/drawing" Target="../drawings/drawing5.xml"/><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198"/>
  <sheetViews>
    <sheetView tabSelected="1" topLeftCell="A10" workbookViewId="0">
      <selection activeCell="A24" sqref="A24"/>
    </sheetView>
  </sheetViews>
  <sheetFormatPr baseColWidth="10" defaultColWidth="10.90625" defaultRowHeight="14.5" x14ac:dyDescent="0.35"/>
  <cols>
    <col min="1" max="1" width="116.81640625" style="2" customWidth="1"/>
    <col min="2" max="38" width="10.90625" style="37"/>
    <col min="39" max="16384" width="10.90625" style="2"/>
  </cols>
  <sheetData>
    <row r="1" spans="1:1" ht="36" x14ac:dyDescent="0.35">
      <c r="A1" s="1" t="s">
        <v>253</v>
      </c>
    </row>
    <row r="2" spans="1:1" ht="15.5" x14ac:dyDescent="0.35">
      <c r="A2" s="3" t="s">
        <v>254</v>
      </c>
    </row>
    <row r="3" spans="1:1" ht="20" x14ac:dyDescent="0.35">
      <c r="A3" s="4"/>
    </row>
    <row r="5" spans="1:1" ht="15.5" x14ac:dyDescent="0.35">
      <c r="A5" s="3"/>
    </row>
    <row r="7" spans="1:1" ht="15.5" x14ac:dyDescent="0.35">
      <c r="A7" s="3"/>
    </row>
    <row r="23" spans="1:1" ht="31" x14ac:dyDescent="0.35">
      <c r="A23" s="5" t="s">
        <v>279</v>
      </c>
    </row>
    <row r="25" spans="1:1" ht="20" x14ac:dyDescent="0.35">
      <c r="A25" s="6"/>
    </row>
    <row r="28" spans="1:1" ht="18.5" x14ac:dyDescent="0.45">
      <c r="A28" s="7"/>
    </row>
    <row r="29" spans="1:1" x14ac:dyDescent="0.35">
      <c r="A29" s="2" t="s">
        <v>278</v>
      </c>
    </row>
    <row r="30" spans="1:1" s="37" customFormat="1" x14ac:dyDescent="0.35"/>
    <row r="31" spans="1:1" s="37" customFormat="1" x14ac:dyDescent="0.35"/>
    <row r="32" spans="1:1" s="37" customFormat="1" x14ac:dyDescent="0.35"/>
    <row r="33" s="37" customFormat="1" x14ac:dyDescent="0.35"/>
    <row r="34" s="37" customFormat="1" x14ac:dyDescent="0.35"/>
    <row r="35" s="37" customFormat="1" x14ac:dyDescent="0.35"/>
    <row r="36" s="37" customFormat="1" x14ac:dyDescent="0.35"/>
    <row r="37" s="37" customFormat="1" x14ac:dyDescent="0.35"/>
    <row r="38" s="37" customFormat="1" x14ac:dyDescent="0.35"/>
    <row r="39" s="37" customFormat="1" x14ac:dyDescent="0.35"/>
    <row r="40" s="37" customFormat="1" x14ac:dyDescent="0.35"/>
    <row r="41" s="37" customFormat="1" x14ac:dyDescent="0.35"/>
    <row r="42" s="37" customFormat="1" x14ac:dyDescent="0.35"/>
    <row r="43" s="37" customFormat="1" x14ac:dyDescent="0.35"/>
    <row r="44" s="37" customFormat="1" x14ac:dyDescent="0.35"/>
    <row r="45" s="37" customFormat="1" x14ac:dyDescent="0.35"/>
    <row r="46" s="37" customFormat="1" x14ac:dyDescent="0.35"/>
    <row r="47" s="37" customFormat="1" x14ac:dyDescent="0.35"/>
    <row r="48" s="37" customFormat="1" x14ac:dyDescent="0.35"/>
    <row r="49" s="37" customFormat="1" x14ac:dyDescent="0.35"/>
    <row r="50" s="37" customFormat="1" x14ac:dyDescent="0.35"/>
    <row r="51" s="37" customFormat="1" x14ac:dyDescent="0.35"/>
    <row r="52" s="37" customFormat="1" x14ac:dyDescent="0.35"/>
    <row r="53" s="37" customFormat="1" x14ac:dyDescent="0.35"/>
    <row r="54" s="37" customFormat="1" x14ac:dyDescent="0.35"/>
    <row r="55" s="37" customFormat="1" x14ac:dyDescent="0.35"/>
    <row r="56" s="37" customFormat="1" x14ac:dyDescent="0.35"/>
    <row r="57" s="37" customFormat="1" x14ac:dyDescent="0.35"/>
    <row r="58" s="37" customFormat="1" x14ac:dyDescent="0.35"/>
    <row r="59" s="37" customFormat="1" x14ac:dyDescent="0.35"/>
    <row r="60" s="37" customFormat="1" x14ac:dyDescent="0.35"/>
    <row r="61" s="37" customFormat="1" x14ac:dyDescent="0.35"/>
    <row r="62" s="37" customFormat="1" x14ac:dyDescent="0.35"/>
    <row r="63" s="37" customFormat="1" x14ac:dyDescent="0.35"/>
    <row r="64" s="37" customFormat="1" x14ac:dyDescent="0.35"/>
    <row r="65" s="37" customFormat="1" x14ac:dyDescent="0.35"/>
    <row r="66" s="37" customFormat="1" x14ac:dyDescent="0.35"/>
    <row r="67" s="37" customFormat="1" x14ac:dyDescent="0.35"/>
    <row r="68" s="37" customFormat="1" x14ac:dyDescent="0.35"/>
    <row r="69" s="37" customFormat="1" x14ac:dyDescent="0.35"/>
    <row r="70" s="37" customFormat="1" x14ac:dyDescent="0.35"/>
    <row r="71" s="37" customFormat="1" x14ac:dyDescent="0.35"/>
    <row r="72" s="37" customFormat="1" x14ac:dyDescent="0.35"/>
    <row r="73" s="37" customFormat="1" x14ac:dyDescent="0.35"/>
    <row r="74" s="37" customFormat="1" x14ac:dyDescent="0.35"/>
    <row r="75" s="37" customFormat="1" x14ac:dyDescent="0.35"/>
    <row r="76" s="37" customFormat="1" x14ac:dyDescent="0.35"/>
    <row r="77" s="37" customFormat="1" x14ac:dyDescent="0.35"/>
    <row r="78" s="37" customFormat="1" x14ac:dyDescent="0.35"/>
    <row r="79" s="37" customFormat="1" x14ac:dyDescent="0.35"/>
    <row r="80" s="37" customFormat="1" x14ac:dyDescent="0.35"/>
    <row r="81" s="37" customFormat="1" x14ac:dyDescent="0.35"/>
    <row r="82" s="37" customFormat="1" x14ac:dyDescent="0.35"/>
    <row r="83" s="37" customFormat="1" x14ac:dyDescent="0.35"/>
    <row r="84" s="37" customFormat="1" x14ac:dyDescent="0.35"/>
    <row r="85" s="37" customFormat="1" x14ac:dyDescent="0.35"/>
    <row r="86" s="37" customFormat="1" x14ac:dyDescent="0.35"/>
    <row r="87" s="37" customFormat="1" x14ac:dyDescent="0.35"/>
    <row r="88" s="37" customFormat="1" x14ac:dyDescent="0.35"/>
    <row r="89" s="37" customFormat="1" x14ac:dyDescent="0.35"/>
    <row r="90" s="37" customFormat="1" x14ac:dyDescent="0.35"/>
    <row r="91" s="37" customFormat="1" x14ac:dyDescent="0.35"/>
    <row r="92" s="37" customFormat="1" x14ac:dyDescent="0.35"/>
    <row r="93" s="37" customFormat="1" x14ac:dyDescent="0.35"/>
    <row r="94" s="37" customFormat="1" x14ac:dyDescent="0.35"/>
    <row r="95" s="37" customFormat="1" x14ac:dyDescent="0.35"/>
    <row r="96" s="37" customFormat="1" x14ac:dyDescent="0.35"/>
    <row r="97" s="37" customFormat="1" x14ac:dyDescent="0.35"/>
    <row r="98" s="37" customFormat="1" x14ac:dyDescent="0.35"/>
    <row r="99" s="37" customFormat="1" x14ac:dyDescent="0.35"/>
    <row r="100" s="37" customFormat="1" x14ac:dyDescent="0.35"/>
    <row r="101" s="37" customFormat="1" x14ac:dyDescent="0.35"/>
    <row r="102" s="37" customFormat="1" x14ac:dyDescent="0.35"/>
    <row r="103" s="37" customFormat="1" x14ac:dyDescent="0.35"/>
    <row r="104" s="37" customFormat="1" x14ac:dyDescent="0.35"/>
    <row r="105" s="37" customFormat="1" x14ac:dyDescent="0.35"/>
    <row r="106" s="37" customFormat="1" x14ac:dyDescent="0.35"/>
    <row r="107" s="37" customFormat="1" x14ac:dyDescent="0.35"/>
    <row r="108" s="37" customFormat="1" x14ac:dyDescent="0.35"/>
    <row r="109" s="37" customFormat="1" x14ac:dyDescent="0.35"/>
    <row r="110" s="37" customFormat="1" x14ac:dyDescent="0.35"/>
    <row r="111" s="37" customFormat="1" x14ac:dyDescent="0.35"/>
    <row r="112" s="37" customFormat="1" x14ac:dyDescent="0.35"/>
    <row r="113" s="37" customFormat="1" x14ac:dyDescent="0.35"/>
    <row r="114" s="37" customFormat="1" x14ac:dyDescent="0.35"/>
    <row r="115" s="37" customFormat="1" x14ac:dyDescent="0.35"/>
    <row r="116" s="37" customFormat="1" x14ac:dyDescent="0.35"/>
    <row r="117" s="37" customFormat="1" x14ac:dyDescent="0.35"/>
    <row r="118" s="37" customFormat="1" x14ac:dyDescent="0.35"/>
    <row r="119" s="37" customFormat="1" x14ac:dyDescent="0.35"/>
    <row r="120" s="37" customFormat="1" x14ac:dyDescent="0.35"/>
    <row r="121" s="37" customFormat="1" x14ac:dyDescent="0.35"/>
    <row r="122" s="37" customFormat="1" x14ac:dyDescent="0.35"/>
    <row r="123" s="37" customFormat="1" x14ac:dyDescent="0.35"/>
    <row r="124" s="37" customFormat="1" x14ac:dyDescent="0.35"/>
    <row r="125" s="37" customFormat="1" x14ac:dyDescent="0.35"/>
    <row r="126" s="37" customFormat="1" x14ac:dyDescent="0.35"/>
    <row r="127" s="37" customFormat="1" x14ac:dyDescent="0.35"/>
    <row r="128" s="37" customFormat="1" x14ac:dyDescent="0.35"/>
    <row r="129" s="37" customFormat="1" x14ac:dyDescent="0.35"/>
    <row r="130" s="37" customFormat="1" x14ac:dyDescent="0.35"/>
    <row r="131" s="37" customFormat="1" x14ac:dyDescent="0.35"/>
    <row r="132" s="37" customFormat="1" x14ac:dyDescent="0.35"/>
    <row r="133" s="37" customFormat="1" x14ac:dyDescent="0.35"/>
    <row r="134" s="37" customFormat="1" x14ac:dyDescent="0.35"/>
    <row r="135" s="37" customFormat="1" x14ac:dyDescent="0.35"/>
    <row r="136" s="37" customFormat="1" x14ac:dyDescent="0.35"/>
    <row r="137" s="37" customFormat="1" x14ac:dyDescent="0.35"/>
    <row r="138" s="37" customFormat="1" x14ac:dyDescent="0.35"/>
    <row r="139" s="37" customFormat="1" x14ac:dyDescent="0.35"/>
    <row r="140" s="37" customFormat="1" x14ac:dyDescent="0.35"/>
    <row r="141" s="37" customFormat="1" x14ac:dyDescent="0.35"/>
    <row r="142" s="37" customFormat="1" x14ac:dyDescent="0.35"/>
    <row r="143" s="37" customFormat="1" x14ac:dyDescent="0.35"/>
    <row r="144" s="37" customFormat="1" x14ac:dyDescent="0.35"/>
    <row r="145" s="37" customFormat="1" x14ac:dyDescent="0.35"/>
    <row r="146" s="37" customFormat="1" x14ac:dyDescent="0.35"/>
    <row r="147" s="37" customFormat="1" x14ac:dyDescent="0.35"/>
    <row r="148" s="37" customFormat="1" x14ac:dyDescent="0.35"/>
    <row r="149" s="37" customFormat="1" x14ac:dyDescent="0.35"/>
    <row r="150" s="37" customFormat="1" x14ac:dyDescent="0.35"/>
    <row r="151" s="37" customFormat="1" x14ac:dyDescent="0.35"/>
    <row r="152" s="37" customFormat="1" x14ac:dyDescent="0.35"/>
    <row r="153" s="37" customFormat="1" x14ac:dyDescent="0.35"/>
    <row r="154" s="37" customFormat="1" x14ac:dyDescent="0.35"/>
    <row r="155" s="37" customFormat="1" x14ac:dyDescent="0.35"/>
    <row r="156" s="37" customFormat="1" x14ac:dyDescent="0.35"/>
    <row r="157" s="37" customFormat="1" x14ac:dyDescent="0.35"/>
    <row r="158" s="37" customFormat="1" x14ac:dyDescent="0.35"/>
    <row r="159" s="37" customFormat="1" x14ac:dyDescent="0.35"/>
    <row r="160" s="37" customFormat="1" x14ac:dyDescent="0.35"/>
    <row r="161" s="37" customFormat="1" x14ac:dyDescent="0.35"/>
    <row r="162" s="37" customFormat="1" x14ac:dyDescent="0.35"/>
    <row r="163" s="37" customFormat="1" x14ac:dyDescent="0.35"/>
    <row r="164" s="37" customFormat="1" x14ac:dyDescent="0.35"/>
    <row r="165" s="37" customFormat="1" x14ac:dyDescent="0.35"/>
    <row r="166" s="37" customFormat="1" x14ac:dyDescent="0.35"/>
    <row r="167" s="37" customFormat="1" x14ac:dyDescent="0.35"/>
    <row r="168" s="37" customFormat="1" x14ac:dyDescent="0.35"/>
    <row r="169" s="37" customFormat="1" x14ac:dyDescent="0.35"/>
    <row r="170" s="37" customFormat="1" x14ac:dyDescent="0.35"/>
    <row r="171" s="37" customFormat="1" x14ac:dyDescent="0.35"/>
    <row r="172" s="37" customFormat="1" x14ac:dyDescent="0.35"/>
    <row r="173" s="37" customFormat="1" x14ac:dyDescent="0.35"/>
    <row r="174" s="37" customFormat="1" x14ac:dyDescent="0.35"/>
    <row r="175" s="37" customFormat="1" x14ac:dyDescent="0.35"/>
    <row r="176" s="37" customFormat="1" x14ac:dyDescent="0.35"/>
    <row r="177" s="37" customFormat="1" x14ac:dyDescent="0.35"/>
    <row r="178" s="37" customFormat="1" x14ac:dyDescent="0.35"/>
    <row r="179" s="37" customFormat="1" x14ac:dyDescent="0.35"/>
    <row r="180" s="37" customFormat="1" x14ac:dyDescent="0.35"/>
    <row r="181" s="37" customFormat="1" x14ac:dyDescent="0.35"/>
    <row r="182" s="37" customFormat="1" x14ac:dyDescent="0.35"/>
    <row r="183" s="37" customFormat="1" x14ac:dyDescent="0.35"/>
    <row r="184" s="37" customFormat="1" x14ac:dyDescent="0.35"/>
    <row r="185" s="37" customFormat="1" x14ac:dyDescent="0.35"/>
    <row r="186" s="37" customFormat="1" x14ac:dyDescent="0.35"/>
    <row r="187" s="37" customFormat="1" x14ac:dyDescent="0.35"/>
    <row r="188" s="37" customFormat="1" x14ac:dyDescent="0.35"/>
    <row r="189" s="37" customFormat="1" x14ac:dyDescent="0.35"/>
    <row r="190" s="37" customFormat="1" x14ac:dyDescent="0.35"/>
    <row r="191" s="37" customFormat="1" x14ac:dyDescent="0.35"/>
    <row r="192" s="37" customFormat="1" x14ac:dyDescent="0.35"/>
    <row r="193" s="37" customFormat="1" x14ac:dyDescent="0.35"/>
    <row r="194" s="37" customFormat="1" x14ac:dyDescent="0.35"/>
    <row r="195" s="37" customFormat="1" x14ac:dyDescent="0.35"/>
    <row r="196" s="37" customFormat="1" x14ac:dyDescent="0.35"/>
    <row r="197" s="37" customFormat="1" x14ac:dyDescent="0.35"/>
    <row r="198" s="37" customFormat="1" x14ac:dyDescent="0.35"/>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365"/>
  <sheetViews>
    <sheetView topLeftCell="A40" workbookViewId="0">
      <selection activeCell="L9" sqref="L9"/>
    </sheetView>
  </sheetViews>
  <sheetFormatPr baseColWidth="10" defaultColWidth="10.90625" defaultRowHeight="14" x14ac:dyDescent="0.3"/>
  <cols>
    <col min="1" max="5" width="7.81640625" style="78" customWidth="1"/>
    <col min="6" max="9" width="8.26953125" style="77" customWidth="1"/>
    <col min="10" max="10" width="8.90625" style="77" customWidth="1"/>
    <col min="11" max="11" width="8.90625" style="133" customWidth="1"/>
    <col min="12" max="12" width="12.453125" style="133" customWidth="1"/>
    <col min="13" max="21" width="8.26953125" style="77" customWidth="1"/>
    <col min="22" max="26" width="10.90625" style="77"/>
    <col min="27" max="16384" width="10.90625" style="78"/>
  </cols>
  <sheetData>
    <row r="1" spans="1:26" ht="23.5" thickBot="1" x14ac:dyDescent="0.55000000000000004">
      <c r="A1" s="126" t="s">
        <v>195</v>
      </c>
      <c r="B1" s="126"/>
      <c r="C1" s="126"/>
      <c r="D1" s="126"/>
      <c r="E1" s="126"/>
      <c r="F1" s="126"/>
      <c r="G1" s="126"/>
      <c r="H1" s="126"/>
      <c r="I1" s="126"/>
      <c r="J1" s="126"/>
      <c r="K1" s="127"/>
      <c r="L1" s="127"/>
      <c r="M1" s="126"/>
      <c r="N1" s="126"/>
      <c r="O1" s="126"/>
      <c r="P1" s="126"/>
      <c r="Q1" s="126"/>
      <c r="R1" s="126"/>
      <c r="S1" s="126"/>
      <c r="T1" s="126"/>
      <c r="U1" s="126"/>
    </row>
    <row r="2" spans="1:26" ht="20" x14ac:dyDescent="0.4">
      <c r="A2" s="291" t="s">
        <v>269</v>
      </c>
      <c r="B2" s="292"/>
      <c r="C2" s="292"/>
      <c r="D2" s="292"/>
      <c r="E2" s="292"/>
      <c r="F2" s="171" t="s">
        <v>197</v>
      </c>
      <c r="G2" s="128"/>
      <c r="H2" s="128"/>
      <c r="I2" s="128"/>
      <c r="J2" s="128"/>
      <c r="K2" s="129"/>
      <c r="L2" s="129"/>
      <c r="M2" s="290"/>
      <c r="N2" s="290"/>
      <c r="O2" s="290"/>
      <c r="P2" s="290"/>
      <c r="Q2" s="290"/>
      <c r="R2" s="290"/>
      <c r="S2" s="290"/>
      <c r="T2" s="290"/>
      <c r="U2" s="290"/>
    </row>
    <row r="3" spans="1:26" ht="20" x14ac:dyDescent="0.4">
      <c r="A3" s="293" t="str">
        <f>Betriebsdaten!B21</f>
        <v>20XX</v>
      </c>
      <c r="B3" s="294"/>
      <c r="C3" s="294"/>
      <c r="D3" s="294"/>
      <c r="E3" s="294"/>
      <c r="F3" s="170" t="s">
        <v>199</v>
      </c>
      <c r="G3" s="130"/>
      <c r="H3" s="103"/>
      <c r="I3" s="131">
        <f>Betriebsdaten!B14</f>
        <v>0</v>
      </c>
      <c r="J3" s="132" t="s">
        <v>244</v>
      </c>
      <c r="L3" s="132"/>
      <c r="M3" s="92"/>
      <c r="N3" s="92"/>
      <c r="O3" s="92"/>
      <c r="P3" s="92"/>
      <c r="Q3" s="92"/>
      <c r="R3" s="92"/>
      <c r="S3" s="92"/>
      <c r="T3" s="92"/>
      <c r="U3" s="93"/>
    </row>
    <row r="4" spans="1:26" ht="18.5" thickBot="1" x14ac:dyDescent="0.45">
      <c r="A4" s="288" t="s">
        <v>193</v>
      </c>
      <c r="B4" s="289"/>
      <c r="C4" s="289"/>
      <c r="D4" s="289"/>
      <c r="E4" s="289"/>
      <c r="F4" s="134" t="s">
        <v>193</v>
      </c>
      <c r="G4" s="95"/>
      <c r="H4" s="135"/>
      <c r="I4" s="135"/>
      <c r="J4" s="135"/>
      <c r="K4" s="132"/>
      <c r="L4" s="132"/>
      <c r="M4" s="92"/>
      <c r="N4" s="92"/>
      <c r="O4" s="92"/>
      <c r="P4" s="92"/>
      <c r="Q4" s="92"/>
      <c r="R4" s="92"/>
      <c r="S4" s="92"/>
      <c r="T4" s="92"/>
      <c r="U4" s="93"/>
    </row>
    <row r="5" spans="1:26" x14ac:dyDescent="0.3">
      <c r="A5" s="107" t="s">
        <v>51</v>
      </c>
      <c r="B5" s="107" t="s">
        <v>52</v>
      </c>
      <c r="C5" s="107" t="s">
        <v>53</v>
      </c>
      <c r="D5" s="107" t="s">
        <v>55</v>
      </c>
      <c r="E5" s="107" t="s">
        <v>56</v>
      </c>
      <c r="F5" s="107" t="s">
        <v>51</v>
      </c>
      <c r="G5" s="107" t="s">
        <v>52</v>
      </c>
      <c r="H5" s="107" t="s">
        <v>53</v>
      </c>
      <c r="I5" s="107" t="s">
        <v>55</v>
      </c>
      <c r="J5" s="107" t="s">
        <v>56</v>
      </c>
      <c r="K5" s="136"/>
      <c r="L5" s="136"/>
      <c r="M5" s="92"/>
      <c r="N5" s="92"/>
      <c r="O5" s="92"/>
      <c r="P5" s="92"/>
      <c r="Q5" s="92"/>
      <c r="R5" s="92"/>
      <c r="S5" s="92"/>
      <c r="T5" s="92"/>
      <c r="U5" s="93"/>
    </row>
    <row r="6" spans="1:26" ht="14.5" thickBot="1" x14ac:dyDescent="0.35">
      <c r="A6" s="108" t="s">
        <v>125</v>
      </c>
      <c r="B6" s="108" t="s">
        <v>125</v>
      </c>
      <c r="C6" s="108" t="s">
        <v>125</v>
      </c>
      <c r="D6" s="108" t="s">
        <v>125</v>
      </c>
      <c r="E6" s="108" t="s">
        <v>125</v>
      </c>
      <c r="F6" s="108" t="s">
        <v>198</v>
      </c>
      <c r="G6" s="108" t="s">
        <v>198</v>
      </c>
      <c r="H6" s="108" t="s">
        <v>198</v>
      </c>
      <c r="I6" s="108" t="s">
        <v>198</v>
      </c>
      <c r="J6" s="108" t="s">
        <v>198</v>
      </c>
      <c r="K6" s="136"/>
      <c r="L6" s="136"/>
      <c r="M6" s="92"/>
      <c r="N6" s="92"/>
      <c r="O6" s="92"/>
      <c r="P6" s="92"/>
      <c r="Q6" s="92"/>
      <c r="R6" s="92"/>
      <c r="S6" s="92"/>
      <c r="T6" s="92"/>
      <c r="U6" s="93"/>
    </row>
    <row r="7" spans="1:26" ht="14.5" thickBot="1" x14ac:dyDescent="0.35">
      <c r="A7" s="108">
        <f>'Gesamt Nährstoffinput'!A14</f>
        <v>0</v>
      </c>
      <c r="B7" s="108">
        <f>'Gesamt Nährstoffinput'!B14</f>
        <v>0</v>
      </c>
      <c r="C7" s="108">
        <f>'Gesamt Nährstoffinput'!C14</f>
        <v>0</v>
      </c>
      <c r="D7" s="108">
        <f>'Gesamt Nährstoffinput'!D14</f>
        <v>0</v>
      </c>
      <c r="E7" s="108">
        <f>'Gesamt Nährstoffinput'!E14</f>
        <v>0</v>
      </c>
      <c r="F7" s="108" t="e">
        <f>(A7)/$I$3</f>
        <v>#DIV/0!</v>
      </c>
      <c r="G7" s="108" t="e">
        <f>(B7)/$I$3</f>
        <v>#DIV/0!</v>
      </c>
      <c r="H7" s="108" t="e">
        <f>(C7)/$I$3</f>
        <v>#DIV/0!</v>
      </c>
      <c r="I7" s="108" t="e">
        <f>(D7)/$I$3</f>
        <v>#DIV/0!</v>
      </c>
      <c r="J7" s="108" t="e">
        <f>(E7)/$I$3</f>
        <v>#DIV/0!</v>
      </c>
      <c r="K7" s="136"/>
      <c r="L7" s="136"/>
      <c r="M7" s="92"/>
      <c r="N7" s="92"/>
      <c r="O7" s="92"/>
      <c r="P7" s="92"/>
      <c r="Q7" s="92"/>
      <c r="R7" s="92"/>
      <c r="S7" s="92"/>
      <c r="T7" s="92"/>
      <c r="U7" s="93"/>
    </row>
    <row r="8" spans="1:26" s="103" customFormat="1" ht="16" thickBot="1" x14ac:dyDescent="0.4">
      <c r="A8" s="105" t="s">
        <v>265</v>
      </c>
      <c r="B8" s="92"/>
      <c r="C8" s="92"/>
      <c r="D8" s="92"/>
      <c r="E8" s="92"/>
      <c r="F8" s="105" t="s">
        <v>265</v>
      </c>
      <c r="G8" s="92"/>
      <c r="H8" s="92"/>
      <c r="I8" s="92"/>
      <c r="J8" s="92"/>
      <c r="K8" s="137"/>
      <c r="L8" s="137"/>
      <c r="M8" s="92"/>
      <c r="N8" s="92"/>
      <c r="O8" s="92"/>
      <c r="P8" s="92"/>
      <c r="Q8" s="92"/>
      <c r="R8" s="92"/>
      <c r="S8" s="92"/>
      <c r="T8" s="92"/>
      <c r="U8" s="93"/>
      <c r="V8" s="77"/>
      <c r="W8" s="77"/>
      <c r="X8" s="77"/>
      <c r="Y8" s="77"/>
      <c r="Z8" s="77"/>
    </row>
    <row r="9" spans="1:26" x14ac:dyDescent="0.3">
      <c r="A9" s="107" t="s">
        <v>51</v>
      </c>
      <c r="B9" s="107" t="s">
        <v>52</v>
      </c>
      <c r="C9" s="107" t="s">
        <v>53</v>
      </c>
      <c r="D9" s="107" t="s">
        <v>55</v>
      </c>
      <c r="E9" s="107" t="s">
        <v>56</v>
      </c>
      <c r="F9" s="107" t="s">
        <v>51</v>
      </c>
      <c r="G9" s="107" t="s">
        <v>52</v>
      </c>
      <c r="H9" s="107" t="s">
        <v>53</v>
      </c>
      <c r="I9" s="107" t="s">
        <v>55</v>
      </c>
      <c r="J9" s="107" t="s">
        <v>56</v>
      </c>
      <c r="K9" s="136"/>
      <c r="L9" s="136"/>
      <c r="M9" s="92"/>
      <c r="N9" s="92"/>
      <c r="O9" s="92"/>
      <c r="P9" s="92"/>
      <c r="Q9" s="92"/>
      <c r="R9" s="92"/>
      <c r="S9" s="92"/>
      <c r="T9" s="92"/>
      <c r="U9" s="93"/>
    </row>
    <row r="10" spans="1:26" ht="14.5" thickBot="1" x14ac:dyDescent="0.35">
      <c r="A10" s="108" t="s">
        <v>125</v>
      </c>
      <c r="B10" s="108" t="s">
        <v>125</v>
      </c>
      <c r="C10" s="108" t="s">
        <v>125</v>
      </c>
      <c r="D10" s="108" t="s">
        <v>125</v>
      </c>
      <c r="E10" s="108" t="s">
        <v>125</v>
      </c>
      <c r="F10" s="108" t="s">
        <v>198</v>
      </c>
      <c r="G10" s="108" t="s">
        <v>198</v>
      </c>
      <c r="H10" s="108" t="s">
        <v>198</v>
      </c>
      <c r="I10" s="108" t="s">
        <v>198</v>
      </c>
      <c r="J10" s="108" t="s">
        <v>198</v>
      </c>
      <c r="K10" s="136"/>
      <c r="L10" s="136"/>
      <c r="M10" s="92"/>
      <c r="N10" s="92"/>
      <c r="O10" s="92"/>
      <c r="P10" s="92"/>
      <c r="Q10" s="92"/>
      <c r="R10" s="92"/>
      <c r="S10" s="92"/>
      <c r="T10" s="92"/>
      <c r="U10" s="93"/>
    </row>
    <row r="11" spans="1:26" ht="14.5" thickBot="1" x14ac:dyDescent="0.35">
      <c r="A11" s="108">
        <f>'Gesamter Nährstoffoutput'!A14</f>
        <v>0</v>
      </c>
      <c r="B11" s="108">
        <f>'Gesamter Nährstoffoutput'!B14</f>
        <v>0</v>
      </c>
      <c r="C11" s="108">
        <f>'Gesamter Nährstoffoutput'!C14</f>
        <v>0</v>
      </c>
      <c r="D11" s="108">
        <f>'Gesamter Nährstoffoutput'!D14</f>
        <v>0</v>
      </c>
      <c r="E11" s="108">
        <f>'Gesamter Nährstoffoutput'!E14</f>
        <v>0</v>
      </c>
      <c r="F11" s="108" t="e">
        <f>A11/$I$3</f>
        <v>#DIV/0!</v>
      </c>
      <c r="G11" s="108" t="e">
        <f>B11/$I$3</f>
        <v>#DIV/0!</v>
      </c>
      <c r="H11" s="108" t="e">
        <f>C11/$I$3</f>
        <v>#DIV/0!</v>
      </c>
      <c r="I11" s="108" t="e">
        <f>D11/$I$3</f>
        <v>#DIV/0!</v>
      </c>
      <c r="J11" s="108" t="e">
        <f>E11/$I$3</f>
        <v>#DIV/0!</v>
      </c>
      <c r="K11" s="136"/>
      <c r="L11" s="136"/>
      <c r="M11" s="92"/>
      <c r="N11" s="92"/>
      <c r="O11" s="92"/>
      <c r="P11" s="92"/>
      <c r="Q11" s="92"/>
      <c r="R11" s="92"/>
      <c r="S11" s="92"/>
      <c r="T11" s="92"/>
      <c r="U11" s="93"/>
    </row>
    <row r="12" spans="1:26" s="103" customFormat="1" ht="16" thickBot="1" x14ac:dyDescent="0.4">
      <c r="A12" s="105" t="s">
        <v>196</v>
      </c>
      <c r="B12" s="92"/>
      <c r="C12" s="92"/>
      <c r="D12" s="92"/>
      <c r="E12" s="92"/>
      <c r="F12" s="105" t="s">
        <v>196</v>
      </c>
      <c r="G12" s="92"/>
      <c r="H12" s="92"/>
      <c r="I12" s="92"/>
      <c r="J12" s="92"/>
      <c r="K12" s="137"/>
      <c r="L12" s="137"/>
      <c r="M12" s="92"/>
      <c r="N12" s="92"/>
      <c r="O12" s="92"/>
      <c r="P12" s="92"/>
      <c r="Q12" s="92"/>
      <c r="R12" s="92"/>
      <c r="S12" s="92"/>
      <c r="T12" s="92"/>
      <c r="U12" s="93"/>
      <c r="V12" s="77"/>
      <c r="W12" s="77"/>
      <c r="X12" s="77"/>
      <c r="Y12" s="77"/>
      <c r="Z12" s="77"/>
    </row>
    <row r="13" spans="1:26" x14ac:dyDescent="0.3">
      <c r="A13" s="111" t="s">
        <v>51</v>
      </c>
      <c r="B13" s="111" t="s">
        <v>52</v>
      </c>
      <c r="C13" s="111" t="s">
        <v>53</v>
      </c>
      <c r="D13" s="111" t="s">
        <v>55</v>
      </c>
      <c r="E13" s="111" t="s">
        <v>56</v>
      </c>
      <c r="F13" s="111" t="s">
        <v>51</v>
      </c>
      <c r="G13" s="111" t="s">
        <v>52</v>
      </c>
      <c r="H13" s="111" t="s">
        <v>53</v>
      </c>
      <c r="I13" s="111" t="s">
        <v>55</v>
      </c>
      <c r="J13" s="111" t="s">
        <v>56</v>
      </c>
      <c r="K13" s="138"/>
      <c r="L13" s="138"/>
      <c r="M13" s="92"/>
      <c r="N13" s="92"/>
      <c r="O13" s="92"/>
      <c r="P13" s="92"/>
      <c r="Q13" s="92"/>
      <c r="R13" s="92"/>
      <c r="S13" s="92"/>
      <c r="T13" s="92"/>
      <c r="U13" s="93"/>
    </row>
    <row r="14" spans="1:26" ht="14.5" thickBot="1" x14ac:dyDescent="0.35">
      <c r="A14" s="112" t="s">
        <v>125</v>
      </c>
      <c r="B14" s="112" t="s">
        <v>125</v>
      </c>
      <c r="C14" s="112" t="s">
        <v>125</v>
      </c>
      <c r="D14" s="112" t="s">
        <v>125</v>
      </c>
      <c r="E14" s="112" t="s">
        <v>125</v>
      </c>
      <c r="F14" s="112" t="s">
        <v>198</v>
      </c>
      <c r="G14" s="112" t="s">
        <v>198</v>
      </c>
      <c r="H14" s="112" t="s">
        <v>198</v>
      </c>
      <c r="I14" s="112" t="s">
        <v>198</v>
      </c>
      <c r="J14" s="112" t="s">
        <v>198</v>
      </c>
      <c r="K14" s="138"/>
      <c r="L14" s="138"/>
      <c r="M14" s="92"/>
      <c r="N14" s="92"/>
      <c r="O14" s="92"/>
      <c r="P14" s="92"/>
      <c r="Q14" s="92"/>
      <c r="R14" s="92"/>
      <c r="S14" s="92"/>
      <c r="T14" s="92"/>
      <c r="U14" s="93"/>
    </row>
    <row r="15" spans="1:26" ht="14.5" thickBot="1" x14ac:dyDescent="0.35">
      <c r="A15" s="112">
        <f>A7-A11</f>
        <v>0</v>
      </c>
      <c r="B15" s="112">
        <f t="shared" ref="B15:E15" si="0">B7-B11</f>
        <v>0</v>
      </c>
      <c r="C15" s="112">
        <f t="shared" si="0"/>
        <v>0</v>
      </c>
      <c r="D15" s="112">
        <f t="shared" si="0"/>
        <v>0</v>
      </c>
      <c r="E15" s="112">
        <f t="shared" si="0"/>
        <v>0</v>
      </c>
      <c r="F15" s="112" t="e">
        <f>A15/$I$3</f>
        <v>#DIV/0!</v>
      </c>
      <c r="G15" s="112" t="e">
        <f>B15/$I$3</f>
        <v>#DIV/0!</v>
      </c>
      <c r="H15" s="112" t="e">
        <f>C15/$I$3</f>
        <v>#DIV/0!</v>
      </c>
      <c r="I15" s="112" t="e">
        <f>D15/$I$3</f>
        <v>#DIV/0!</v>
      </c>
      <c r="J15" s="112" t="e">
        <f>E15/$I$3</f>
        <v>#DIV/0!</v>
      </c>
      <c r="K15" s="138"/>
      <c r="L15" s="138"/>
      <c r="M15" s="92"/>
      <c r="N15" s="92"/>
      <c r="O15" s="92"/>
      <c r="P15" s="92"/>
      <c r="Q15" s="92"/>
      <c r="R15" s="92"/>
      <c r="S15" s="92"/>
      <c r="T15" s="92"/>
      <c r="U15" s="93"/>
    </row>
    <row r="16" spans="1:26" ht="20" x14ac:dyDescent="0.4">
      <c r="A16" s="104" t="str">
        <f>Betriebsdaten!$B$22</f>
        <v>20XX</v>
      </c>
      <c r="B16" s="89"/>
      <c r="C16" s="89"/>
      <c r="D16" s="89"/>
      <c r="E16" s="89"/>
      <c r="F16" s="104"/>
      <c r="G16" s="89"/>
      <c r="H16" s="89"/>
      <c r="I16" s="89"/>
      <c r="J16" s="89"/>
      <c r="K16" s="137"/>
      <c r="L16" s="137"/>
      <c r="M16" s="92"/>
      <c r="N16" s="92"/>
      <c r="O16" s="92"/>
      <c r="P16" s="92"/>
      <c r="Q16" s="92"/>
      <c r="R16" s="92"/>
      <c r="S16" s="92"/>
      <c r="T16" s="92"/>
      <c r="U16" s="93"/>
    </row>
    <row r="17" spans="1:26" ht="16" thickBot="1" x14ac:dyDescent="0.4">
      <c r="A17" s="105" t="s">
        <v>193</v>
      </c>
      <c r="B17" s="92"/>
      <c r="C17" s="92"/>
      <c r="D17" s="92"/>
      <c r="E17" s="92"/>
      <c r="F17" s="105" t="s">
        <v>193</v>
      </c>
      <c r="G17" s="92"/>
      <c r="H17" s="92"/>
      <c r="I17" s="92"/>
      <c r="J17" s="92"/>
      <c r="K17" s="137"/>
      <c r="L17" s="137"/>
      <c r="M17" s="92"/>
      <c r="N17" s="92"/>
      <c r="O17" s="92"/>
      <c r="P17" s="92"/>
      <c r="Q17" s="92"/>
      <c r="R17" s="92"/>
      <c r="S17" s="92"/>
      <c r="T17" s="92"/>
      <c r="U17" s="93"/>
    </row>
    <row r="18" spans="1:26" x14ac:dyDescent="0.3">
      <c r="A18" s="113" t="s">
        <v>51</v>
      </c>
      <c r="B18" s="113" t="s">
        <v>52</v>
      </c>
      <c r="C18" s="113" t="s">
        <v>53</v>
      </c>
      <c r="D18" s="113" t="s">
        <v>55</v>
      </c>
      <c r="E18" s="113" t="s">
        <v>56</v>
      </c>
      <c r="F18" s="113" t="s">
        <v>51</v>
      </c>
      <c r="G18" s="113" t="s">
        <v>52</v>
      </c>
      <c r="H18" s="113" t="s">
        <v>53</v>
      </c>
      <c r="I18" s="113" t="s">
        <v>55</v>
      </c>
      <c r="J18" s="113" t="s">
        <v>56</v>
      </c>
      <c r="K18" s="136"/>
      <c r="L18" s="136"/>
      <c r="M18" s="92"/>
      <c r="N18" s="92"/>
      <c r="O18" s="92"/>
      <c r="P18" s="92"/>
      <c r="Q18" s="92"/>
      <c r="R18" s="92"/>
      <c r="S18" s="92"/>
      <c r="T18" s="92"/>
      <c r="U18" s="93"/>
    </row>
    <row r="19" spans="1:26" ht="14.5" thickBot="1" x14ac:dyDescent="0.35">
      <c r="A19" s="114" t="s">
        <v>125</v>
      </c>
      <c r="B19" s="114" t="s">
        <v>125</v>
      </c>
      <c r="C19" s="114" t="s">
        <v>125</v>
      </c>
      <c r="D19" s="114" t="s">
        <v>125</v>
      </c>
      <c r="E19" s="114" t="s">
        <v>125</v>
      </c>
      <c r="F19" s="114" t="s">
        <v>198</v>
      </c>
      <c r="G19" s="114" t="s">
        <v>198</v>
      </c>
      <c r="H19" s="114" t="s">
        <v>198</v>
      </c>
      <c r="I19" s="114" t="s">
        <v>198</v>
      </c>
      <c r="J19" s="114" t="s">
        <v>198</v>
      </c>
      <c r="K19" s="136"/>
      <c r="L19" s="136"/>
      <c r="M19" s="92"/>
      <c r="N19" s="92"/>
      <c r="O19" s="92"/>
      <c r="P19" s="92"/>
      <c r="Q19" s="92"/>
      <c r="R19" s="92"/>
      <c r="S19" s="92"/>
      <c r="T19" s="92"/>
      <c r="U19" s="93"/>
    </row>
    <row r="20" spans="1:26" ht="14.5" thickBot="1" x14ac:dyDescent="0.35">
      <c r="A20" s="114">
        <f>'Gesamt Nährstoffinput'!A28</f>
        <v>0</v>
      </c>
      <c r="B20" s="114">
        <f>'Gesamt Nährstoffinput'!B28</f>
        <v>0</v>
      </c>
      <c r="C20" s="114">
        <f>'Gesamt Nährstoffinput'!C28</f>
        <v>0</v>
      </c>
      <c r="D20" s="114">
        <f>'Gesamt Nährstoffinput'!D28</f>
        <v>0</v>
      </c>
      <c r="E20" s="114">
        <f>'Gesamt Nährstoffinput'!E28</f>
        <v>0</v>
      </c>
      <c r="F20" s="114" t="e">
        <f>A20/$I$3</f>
        <v>#DIV/0!</v>
      </c>
      <c r="G20" s="114" t="e">
        <f>B20/$I$3</f>
        <v>#DIV/0!</v>
      </c>
      <c r="H20" s="114" t="e">
        <f>C20/$I$3</f>
        <v>#DIV/0!</v>
      </c>
      <c r="I20" s="114" t="e">
        <f>D20/$I$3</f>
        <v>#DIV/0!</v>
      </c>
      <c r="J20" s="114" t="e">
        <f>E20/$I$3</f>
        <v>#DIV/0!</v>
      </c>
      <c r="K20" s="136"/>
      <c r="L20" s="136"/>
      <c r="M20" s="92"/>
      <c r="N20" s="92"/>
      <c r="O20" s="92"/>
      <c r="P20" s="92"/>
      <c r="Q20" s="92"/>
      <c r="R20" s="92"/>
      <c r="S20" s="92"/>
      <c r="T20" s="92"/>
      <c r="U20" s="93"/>
    </row>
    <row r="21" spans="1:26" s="103" customFormat="1" ht="16" thickBot="1" x14ac:dyDescent="0.4">
      <c r="A21" s="105" t="s">
        <v>265</v>
      </c>
      <c r="B21" s="92"/>
      <c r="C21" s="92"/>
      <c r="D21" s="92"/>
      <c r="E21" s="92"/>
      <c r="F21" s="105" t="s">
        <v>265</v>
      </c>
      <c r="G21" s="92"/>
      <c r="H21" s="92"/>
      <c r="I21" s="92"/>
      <c r="J21" s="92"/>
      <c r="K21" s="137"/>
      <c r="L21" s="137"/>
      <c r="M21" s="92"/>
      <c r="N21" s="92"/>
      <c r="O21" s="92"/>
      <c r="P21" s="92"/>
      <c r="Q21" s="92"/>
      <c r="R21" s="92"/>
      <c r="S21" s="92"/>
      <c r="T21" s="92"/>
      <c r="U21" s="93"/>
      <c r="V21" s="77"/>
      <c r="W21" s="77"/>
      <c r="X21" s="77"/>
      <c r="Y21" s="77"/>
      <c r="Z21" s="77"/>
    </row>
    <row r="22" spans="1:26" x14ac:dyDescent="0.3">
      <c r="A22" s="113" t="s">
        <v>51</v>
      </c>
      <c r="B22" s="113" t="s">
        <v>52</v>
      </c>
      <c r="C22" s="113" t="s">
        <v>53</v>
      </c>
      <c r="D22" s="113" t="s">
        <v>55</v>
      </c>
      <c r="E22" s="113" t="s">
        <v>56</v>
      </c>
      <c r="F22" s="113" t="s">
        <v>51</v>
      </c>
      <c r="G22" s="113" t="s">
        <v>52</v>
      </c>
      <c r="H22" s="113" t="s">
        <v>53</v>
      </c>
      <c r="I22" s="113" t="s">
        <v>55</v>
      </c>
      <c r="J22" s="113" t="s">
        <v>56</v>
      </c>
      <c r="K22" s="136"/>
      <c r="L22" s="136"/>
      <c r="M22" s="92"/>
      <c r="N22" s="92"/>
      <c r="O22" s="92"/>
      <c r="P22" s="92"/>
      <c r="Q22" s="92"/>
      <c r="R22" s="92"/>
      <c r="S22" s="92"/>
      <c r="T22" s="92"/>
      <c r="U22" s="93"/>
    </row>
    <row r="23" spans="1:26" ht="14.5" thickBot="1" x14ac:dyDescent="0.35">
      <c r="A23" s="114" t="s">
        <v>125</v>
      </c>
      <c r="B23" s="114" t="s">
        <v>125</v>
      </c>
      <c r="C23" s="114" t="s">
        <v>125</v>
      </c>
      <c r="D23" s="114" t="s">
        <v>125</v>
      </c>
      <c r="E23" s="114" t="s">
        <v>125</v>
      </c>
      <c r="F23" s="114" t="s">
        <v>198</v>
      </c>
      <c r="G23" s="114" t="s">
        <v>198</v>
      </c>
      <c r="H23" s="114" t="s">
        <v>198</v>
      </c>
      <c r="I23" s="114" t="s">
        <v>198</v>
      </c>
      <c r="J23" s="114" t="s">
        <v>198</v>
      </c>
      <c r="K23" s="136"/>
      <c r="L23" s="136"/>
      <c r="M23" s="92"/>
      <c r="N23" s="92"/>
      <c r="O23" s="92"/>
      <c r="P23" s="92"/>
      <c r="Q23" s="92"/>
      <c r="R23" s="92"/>
      <c r="S23" s="92"/>
      <c r="T23" s="92"/>
      <c r="U23" s="93"/>
    </row>
    <row r="24" spans="1:26" ht="14.5" thickBot="1" x14ac:dyDescent="0.35">
      <c r="A24" s="114">
        <f>'Gesamter Nährstoffoutput'!A28</f>
        <v>0</v>
      </c>
      <c r="B24" s="114">
        <f>'Gesamter Nährstoffoutput'!B28</f>
        <v>0</v>
      </c>
      <c r="C24" s="114">
        <f>'Gesamter Nährstoffoutput'!C28</f>
        <v>0</v>
      </c>
      <c r="D24" s="114">
        <f>'Gesamter Nährstoffoutput'!D28</f>
        <v>0</v>
      </c>
      <c r="E24" s="114">
        <f>'Gesamter Nährstoffoutput'!E28</f>
        <v>0</v>
      </c>
      <c r="F24" s="114" t="e">
        <f>A24/$I$3</f>
        <v>#DIV/0!</v>
      </c>
      <c r="G24" s="114" t="e">
        <f>B24/$I$3</f>
        <v>#DIV/0!</v>
      </c>
      <c r="H24" s="114" t="e">
        <f>C24/$I$3</f>
        <v>#DIV/0!</v>
      </c>
      <c r="I24" s="114" t="e">
        <f>D24/$I$3</f>
        <v>#DIV/0!</v>
      </c>
      <c r="J24" s="114" t="e">
        <f>E24/$I$3</f>
        <v>#DIV/0!</v>
      </c>
      <c r="K24" s="136"/>
      <c r="L24" s="136"/>
      <c r="M24" s="92"/>
      <c r="N24" s="92"/>
      <c r="O24" s="92"/>
      <c r="P24" s="92"/>
      <c r="Q24" s="92"/>
      <c r="R24" s="92"/>
      <c r="S24" s="92"/>
      <c r="T24" s="92"/>
      <c r="U24" s="93"/>
    </row>
    <row r="25" spans="1:26" s="103" customFormat="1" ht="16" thickBot="1" x14ac:dyDescent="0.4">
      <c r="A25" s="105" t="s">
        <v>196</v>
      </c>
      <c r="B25" s="92"/>
      <c r="C25" s="92"/>
      <c r="D25" s="92"/>
      <c r="E25" s="92"/>
      <c r="F25" s="105" t="s">
        <v>196</v>
      </c>
      <c r="G25" s="92"/>
      <c r="H25" s="92"/>
      <c r="I25" s="92"/>
      <c r="J25" s="92"/>
      <c r="K25" s="137"/>
      <c r="L25" s="137"/>
      <c r="M25" s="92"/>
      <c r="N25" s="92"/>
      <c r="O25" s="92"/>
      <c r="P25" s="92"/>
      <c r="Q25" s="92"/>
      <c r="R25" s="92"/>
      <c r="S25" s="92"/>
      <c r="T25" s="92"/>
      <c r="U25" s="93"/>
      <c r="V25" s="77"/>
      <c r="W25" s="77"/>
      <c r="X25" s="77"/>
      <c r="Y25" s="77"/>
      <c r="Z25" s="77"/>
    </row>
    <row r="26" spans="1:26" x14ac:dyDescent="0.3">
      <c r="A26" s="115" t="s">
        <v>51</v>
      </c>
      <c r="B26" s="115" t="s">
        <v>52</v>
      </c>
      <c r="C26" s="115" t="s">
        <v>53</v>
      </c>
      <c r="D26" s="115" t="s">
        <v>55</v>
      </c>
      <c r="E26" s="115" t="s">
        <v>56</v>
      </c>
      <c r="F26" s="115" t="s">
        <v>51</v>
      </c>
      <c r="G26" s="115" t="s">
        <v>52</v>
      </c>
      <c r="H26" s="115" t="s">
        <v>53</v>
      </c>
      <c r="I26" s="115" t="s">
        <v>55</v>
      </c>
      <c r="J26" s="115" t="s">
        <v>56</v>
      </c>
      <c r="K26" s="138"/>
      <c r="L26" s="138"/>
      <c r="M26" s="92"/>
      <c r="N26" s="92"/>
      <c r="O26" s="92"/>
      <c r="P26" s="92"/>
      <c r="Q26" s="92"/>
      <c r="R26" s="92"/>
      <c r="S26" s="92"/>
      <c r="T26" s="92"/>
      <c r="U26" s="93"/>
    </row>
    <row r="27" spans="1:26" ht="14.5" thickBot="1" x14ac:dyDescent="0.35">
      <c r="A27" s="116" t="s">
        <v>125</v>
      </c>
      <c r="B27" s="116" t="s">
        <v>125</v>
      </c>
      <c r="C27" s="116" t="s">
        <v>125</v>
      </c>
      <c r="D27" s="116" t="s">
        <v>125</v>
      </c>
      <c r="E27" s="116" t="s">
        <v>125</v>
      </c>
      <c r="F27" s="116" t="s">
        <v>198</v>
      </c>
      <c r="G27" s="116" t="s">
        <v>198</v>
      </c>
      <c r="H27" s="116" t="s">
        <v>198</v>
      </c>
      <c r="I27" s="116" t="s">
        <v>198</v>
      </c>
      <c r="J27" s="116" t="s">
        <v>198</v>
      </c>
      <c r="K27" s="138"/>
      <c r="L27" s="138"/>
      <c r="M27" s="92"/>
      <c r="N27" s="92"/>
      <c r="O27" s="92"/>
      <c r="P27" s="92"/>
      <c r="Q27" s="92"/>
      <c r="R27" s="92"/>
      <c r="S27" s="92"/>
      <c r="T27" s="92"/>
      <c r="U27" s="93"/>
    </row>
    <row r="28" spans="1:26" ht="14.5" thickBot="1" x14ac:dyDescent="0.35">
      <c r="A28" s="116">
        <f>A20-A24</f>
        <v>0</v>
      </c>
      <c r="B28" s="116">
        <f t="shared" ref="B28:E28" si="1">B20-B24</f>
        <v>0</v>
      </c>
      <c r="C28" s="116">
        <f t="shared" si="1"/>
        <v>0</v>
      </c>
      <c r="D28" s="116">
        <f t="shared" si="1"/>
        <v>0</v>
      </c>
      <c r="E28" s="116">
        <f t="shared" si="1"/>
        <v>0</v>
      </c>
      <c r="F28" s="116" t="e">
        <f>A28/$I$3</f>
        <v>#DIV/0!</v>
      </c>
      <c r="G28" s="116" t="e">
        <f>B28/$I$3</f>
        <v>#DIV/0!</v>
      </c>
      <c r="H28" s="116" t="e">
        <f>C28/$I$3</f>
        <v>#DIV/0!</v>
      </c>
      <c r="I28" s="116" t="e">
        <f>D28/$I$3</f>
        <v>#DIV/0!</v>
      </c>
      <c r="J28" s="116" t="e">
        <f>E28/$I$3</f>
        <v>#DIV/0!</v>
      </c>
      <c r="K28" s="138"/>
      <c r="L28" s="138"/>
      <c r="M28" s="92"/>
      <c r="N28" s="92"/>
      <c r="O28" s="92"/>
      <c r="P28" s="92"/>
      <c r="Q28" s="92"/>
      <c r="R28" s="92"/>
      <c r="S28" s="92"/>
      <c r="T28" s="92"/>
      <c r="U28" s="93"/>
    </row>
    <row r="29" spans="1:26" s="103" customFormat="1" ht="20" x14ac:dyDescent="0.4">
      <c r="A29" s="104" t="str">
        <f>Betriebsdaten!$B$23</f>
        <v>20XX</v>
      </c>
      <c r="B29" s="89"/>
      <c r="C29" s="89"/>
      <c r="D29" s="89"/>
      <c r="E29" s="89"/>
      <c r="F29" s="104"/>
      <c r="G29" s="89"/>
      <c r="H29" s="89"/>
      <c r="I29" s="89"/>
      <c r="J29" s="89"/>
      <c r="K29" s="137"/>
      <c r="L29" s="137"/>
      <c r="M29" s="92"/>
      <c r="N29" s="92"/>
      <c r="O29" s="92"/>
      <c r="P29" s="92"/>
      <c r="Q29" s="92"/>
      <c r="R29" s="92"/>
      <c r="S29" s="92"/>
      <c r="T29" s="92"/>
      <c r="U29" s="93"/>
      <c r="V29" s="77"/>
      <c r="W29" s="77"/>
      <c r="X29" s="77"/>
      <c r="Y29" s="77"/>
      <c r="Z29" s="77"/>
    </row>
    <row r="30" spans="1:26" s="103" customFormat="1" ht="16" thickBot="1" x14ac:dyDescent="0.4">
      <c r="A30" s="105" t="s">
        <v>193</v>
      </c>
      <c r="B30" s="92"/>
      <c r="C30" s="92"/>
      <c r="D30" s="92"/>
      <c r="E30" s="92"/>
      <c r="F30" s="105" t="s">
        <v>193</v>
      </c>
      <c r="G30" s="92"/>
      <c r="H30" s="92"/>
      <c r="I30" s="92"/>
      <c r="J30" s="92"/>
      <c r="K30" s="137"/>
      <c r="L30" s="137"/>
      <c r="M30" s="92"/>
      <c r="N30" s="92"/>
      <c r="O30" s="92"/>
      <c r="P30" s="92"/>
      <c r="Q30" s="92"/>
      <c r="R30" s="92"/>
      <c r="S30" s="92"/>
      <c r="T30" s="92"/>
      <c r="U30" s="93"/>
      <c r="V30" s="77"/>
      <c r="W30" s="77"/>
      <c r="X30" s="77"/>
      <c r="Y30" s="77"/>
      <c r="Z30" s="77"/>
    </row>
    <row r="31" spans="1:26" x14ac:dyDescent="0.3">
      <c r="A31" s="117" t="s">
        <v>51</v>
      </c>
      <c r="B31" s="117" t="s">
        <v>52</v>
      </c>
      <c r="C31" s="117" t="s">
        <v>53</v>
      </c>
      <c r="D31" s="117" t="s">
        <v>55</v>
      </c>
      <c r="E31" s="117" t="s">
        <v>56</v>
      </c>
      <c r="F31" s="117" t="s">
        <v>51</v>
      </c>
      <c r="G31" s="117" t="s">
        <v>52</v>
      </c>
      <c r="H31" s="117" t="s">
        <v>53</v>
      </c>
      <c r="I31" s="117" t="s">
        <v>55</v>
      </c>
      <c r="J31" s="117" t="s">
        <v>56</v>
      </c>
      <c r="K31" s="136"/>
      <c r="L31" s="136"/>
      <c r="M31" s="92"/>
      <c r="N31" s="92"/>
      <c r="O31" s="92"/>
      <c r="P31" s="92"/>
      <c r="Q31" s="92"/>
      <c r="R31" s="92"/>
      <c r="S31" s="92"/>
      <c r="T31" s="92"/>
      <c r="U31" s="93"/>
    </row>
    <row r="32" spans="1:26" ht="14.5" thickBot="1" x14ac:dyDescent="0.35">
      <c r="A32" s="118" t="s">
        <v>125</v>
      </c>
      <c r="B32" s="118" t="s">
        <v>125</v>
      </c>
      <c r="C32" s="118" t="s">
        <v>125</v>
      </c>
      <c r="D32" s="118" t="s">
        <v>125</v>
      </c>
      <c r="E32" s="118" t="s">
        <v>125</v>
      </c>
      <c r="F32" s="118" t="s">
        <v>198</v>
      </c>
      <c r="G32" s="118" t="s">
        <v>198</v>
      </c>
      <c r="H32" s="118" t="s">
        <v>198</v>
      </c>
      <c r="I32" s="118" t="s">
        <v>198</v>
      </c>
      <c r="J32" s="118" t="s">
        <v>198</v>
      </c>
      <c r="K32" s="136"/>
      <c r="L32" s="136"/>
      <c r="M32" s="92"/>
      <c r="N32" s="92"/>
      <c r="O32" s="92"/>
      <c r="P32" s="92"/>
      <c r="Q32" s="92"/>
      <c r="R32" s="92"/>
      <c r="S32" s="92"/>
      <c r="T32" s="92"/>
      <c r="U32" s="93"/>
    </row>
    <row r="33" spans="1:26" ht="14.5" thickBot="1" x14ac:dyDescent="0.35">
      <c r="A33" s="118">
        <f>'Gesamt Nährstoffinput'!A42</f>
        <v>0</v>
      </c>
      <c r="B33" s="118">
        <f>'Gesamt Nährstoffinput'!B42</f>
        <v>0</v>
      </c>
      <c r="C33" s="118">
        <f>'Gesamt Nährstoffinput'!C42</f>
        <v>0</v>
      </c>
      <c r="D33" s="118">
        <f>'Gesamt Nährstoffinput'!D42</f>
        <v>0</v>
      </c>
      <c r="E33" s="118">
        <f>'Gesamt Nährstoffinput'!E42</f>
        <v>0</v>
      </c>
      <c r="F33" s="118" t="e">
        <f>A33/$I$3</f>
        <v>#DIV/0!</v>
      </c>
      <c r="G33" s="118" t="e">
        <f>B33/$I$3</f>
        <v>#DIV/0!</v>
      </c>
      <c r="H33" s="118" t="e">
        <f>C33/$I$3</f>
        <v>#DIV/0!</v>
      </c>
      <c r="I33" s="118" t="e">
        <f>D33/$I$3</f>
        <v>#DIV/0!</v>
      </c>
      <c r="J33" s="118" t="e">
        <f>E33/$I$3</f>
        <v>#DIV/0!</v>
      </c>
      <c r="K33" s="136"/>
      <c r="L33" s="136"/>
      <c r="M33" s="92"/>
      <c r="N33" s="92"/>
      <c r="O33" s="92"/>
      <c r="P33" s="92"/>
      <c r="Q33" s="92"/>
      <c r="R33" s="92"/>
      <c r="S33" s="92"/>
      <c r="T33" s="92"/>
      <c r="U33" s="93"/>
    </row>
    <row r="34" spans="1:26" s="103" customFormat="1" ht="16" thickBot="1" x14ac:dyDescent="0.4">
      <c r="A34" s="105" t="s">
        <v>265</v>
      </c>
      <c r="B34" s="92"/>
      <c r="C34" s="92"/>
      <c r="D34" s="92"/>
      <c r="E34" s="92"/>
      <c r="F34" s="105" t="s">
        <v>265</v>
      </c>
      <c r="G34" s="92"/>
      <c r="H34" s="92"/>
      <c r="I34" s="92"/>
      <c r="J34" s="92"/>
      <c r="K34" s="137"/>
      <c r="L34" s="137"/>
      <c r="M34" s="92"/>
      <c r="N34" s="92"/>
      <c r="O34" s="92"/>
      <c r="P34" s="92"/>
      <c r="Q34" s="92"/>
      <c r="R34" s="92"/>
      <c r="S34" s="92"/>
      <c r="T34" s="92"/>
      <c r="U34" s="93"/>
      <c r="V34" s="77"/>
      <c r="W34" s="77"/>
      <c r="X34" s="77"/>
      <c r="Y34" s="77"/>
      <c r="Z34" s="77"/>
    </row>
    <row r="35" spans="1:26" x14ac:dyDescent="0.3">
      <c r="A35" s="117" t="s">
        <v>51</v>
      </c>
      <c r="B35" s="117" t="s">
        <v>52</v>
      </c>
      <c r="C35" s="117" t="s">
        <v>53</v>
      </c>
      <c r="D35" s="117" t="s">
        <v>55</v>
      </c>
      <c r="E35" s="117" t="s">
        <v>56</v>
      </c>
      <c r="F35" s="117" t="s">
        <v>51</v>
      </c>
      <c r="G35" s="117" t="s">
        <v>52</v>
      </c>
      <c r="H35" s="117" t="s">
        <v>53</v>
      </c>
      <c r="I35" s="117" t="s">
        <v>55</v>
      </c>
      <c r="J35" s="117" t="s">
        <v>56</v>
      </c>
      <c r="K35" s="136"/>
      <c r="L35" s="136"/>
      <c r="M35" s="92"/>
      <c r="N35" s="92"/>
      <c r="O35" s="92"/>
      <c r="P35" s="92"/>
      <c r="Q35" s="92"/>
      <c r="R35" s="92"/>
      <c r="S35" s="92"/>
      <c r="T35" s="92"/>
      <c r="U35" s="93"/>
    </row>
    <row r="36" spans="1:26" ht="14.5" thickBot="1" x14ac:dyDescent="0.35">
      <c r="A36" s="118" t="s">
        <v>125</v>
      </c>
      <c r="B36" s="118" t="s">
        <v>125</v>
      </c>
      <c r="C36" s="118" t="s">
        <v>125</v>
      </c>
      <c r="D36" s="118" t="s">
        <v>125</v>
      </c>
      <c r="E36" s="118" t="s">
        <v>125</v>
      </c>
      <c r="F36" s="118" t="s">
        <v>198</v>
      </c>
      <c r="G36" s="118" t="s">
        <v>198</v>
      </c>
      <c r="H36" s="118" t="s">
        <v>198</v>
      </c>
      <c r="I36" s="118" t="s">
        <v>198</v>
      </c>
      <c r="J36" s="118" t="s">
        <v>198</v>
      </c>
      <c r="K36" s="136"/>
      <c r="L36" s="136"/>
      <c r="M36" s="92"/>
      <c r="N36" s="92"/>
      <c r="O36" s="92"/>
      <c r="P36" s="92"/>
      <c r="Q36" s="92"/>
      <c r="R36" s="92"/>
      <c r="S36" s="92"/>
      <c r="T36" s="92"/>
      <c r="U36" s="93"/>
    </row>
    <row r="37" spans="1:26" ht="14.5" thickBot="1" x14ac:dyDescent="0.35">
      <c r="A37" s="118">
        <f>'Gesamter Nährstoffoutput'!A42</f>
        <v>0</v>
      </c>
      <c r="B37" s="118">
        <f>'Gesamter Nährstoffoutput'!B42</f>
        <v>0</v>
      </c>
      <c r="C37" s="118">
        <f>'Gesamter Nährstoffoutput'!C42</f>
        <v>0</v>
      </c>
      <c r="D37" s="118">
        <f>'Gesamter Nährstoffoutput'!D42</f>
        <v>0</v>
      </c>
      <c r="E37" s="118">
        <f>'Gesamter Nährstoffoutput'!E42</f>
        <v>0</v>
      </c>
      <c r="F37" s="118" t="e">
        <f>A37/$I$3</f>
        <v>#DIV/0!</v>
      </c>
      <c r="G37" s="118" t="e">
        <f>B37/$I$3</f>
        <v>#DIV/0!</v>
      </c>
      <c r="H37" s="118" t="e">
        <f>C37/$I$3</f>
        <v>#DIV/0!</v>
      </c>
      <c r="I37" s="118" t="e">
        <f>D37/$I$3</f>
        <v>#DIV/0!</v>
      </c>
      <c r="J37" s="118" t="e">
        <f>E37/$I$3</f>
        <v>#DIV/0!</v>
      </c>
      <c r="K37" s="136"/>
      <c r="L37" s="136"/>
      <c r="M37" s="92"/>
      <c r="N37" s="92"/>
      <c r="O37" s="92"/>
      <c r="P37" s="92"/>
      <c r="Q37" s="92"/>
      <c r="R37" s="92"/>
      <c r="S37" s="92"/>
      <c r="T37" s="92"/>
      <c r="U37" s="93"/>
    </row>
    <row r="38" spans="1:26" s="103" customFormat="1" ht="16" thickBot="1" x14ac:dyDescent="0.4">
      <c r="A38" s="105" t="s">
        <v>196</v>
      </c>
      <c r="B38" s="92"/>
      <c r="C38" s="92"/>
      <c r="D38" s="92"/>
      <c r="E38" s="92"/>
      <c r="F38" s="105" t="s">
        <v>196</v>
      </c>
      <c r="G38" s="92"/>
      <c r="H38" s="92"/>
      <c r="I38" s="92"/>
      <c r="J38" s="92"/>
      <c r="K38" s="137"/>
      <c r="L38" s="137"/>
      <c r="M38" s="92"/>
      <c r="N38" s="92"/>
      <c r="O38" s="92"/>
      <c r="P38" s="92"/>
      <c r="Q38" s="92"/>
      <c r="R38" s="92"/>
      <c r="S38" s="92"/>
      <c r="T38" s="92"/>
      <c r="U38" s="93"/>
      <c r="V38" s="77"/>
      <c r="W38" s="77"/>
      <c r="X38" s="77"/>
      <c r="Y38" s="77"/>
      <c r="Z38" s="77"/>
    </row>
    <row r="39" spans="1:26" x14ac:dyDescent="0.3">
      <c r="A39" s="119" t="s">
        <v>51</v>
      </c>
      <c r="B39" s="119" t="s">
        <v>52</v>
      </c>
      <c r="C39" s="119" t="s">
        <v>53</v>
      </c>
      <c r="D39" s="119" t="s">
        <v>55</v>
      </c>
      <c r="E39" s="119" t="s">
        <v>56</v>
      </c>
      <c r="F39" s="119" t="s">
        <v>51</v>
      </c>
      <c r="G39" s="119" t="s">
        <v>52</v>
      </c>
      <c r="H39" s="119" t="s">
        <v>53</v>
      </c>
      <c r="I39" s="119" t="s">
        <v>55</v>
      </c>
      <c r="J39" s="119" t="s">
        <v>56</v>
      </c>
      <c r="K39" s="138"/>
      <c r="L39" s="138"/>
      <c r="M39" s="92"/>
      <c r="N39" s="92"/>
      <c r="O39" s="92"/>
      <c r="P39" s="92"/>
      <c r="Q39" s="92"/>
      <c r="R39" s="92"/>
      <c r="S39" s="92"/>
      <c r="T39" s="92"/>
      <c r="U39" s="93"/>
    </row>
    <row r="40" spans="1:26" ht="14.5" thickBot="1" x14ac:dyDescent="0.35">
      <c r="A40" s="120" t="s">
        <v>125</v>
      </c>
      <c r="B40" s="120" t="s">
        <v>125</v>
      </c>
      <c r="C40" s="120" t="s">
        <v>125</v>
      </c>
      <c r="D40" s="120" t="s">
        <v>125</v>
      </c>
      <c r="E40" s="120" t="s">
        <v>125</v>
      </c>
      <c r="F40" s="120" t="s">
        <v>198</v>
      </c>
      <c r="G40" s="120" t="s">
        <v>198</v>
      </c>
      <c r="H40" s="120" t="s">
        <v>198</v>
      </c>
      <c r="I40" s="120" t="s">
        <v>198</v>
      </c>
      <c r="J40" s="120" t="s">
        <v>198</v>
      </c>
      <c r="K40" s="138"/>
      <c r="L40" s="138"/>
      <c r="M40" s="92"/>
      <c r="N40" s="92"/>
      <c r="O40" s="92"/>
      <c r="P40" s="92"/>
      <c r="Q40" s="92"/>
      <c r="R40" s="92"/>
      <c r="S40" s="92"/>
      <c r="T40" s="92"/>
      <c r="U40" s="93"/>
    </row>
    <row r="41" spans="1:26" ht="14.5" thickBot="1" x14ac:dyDescent="0.35">
      <c r="A41" s="120">
        <f>A33-A37</f>
        <v>0</v>
      </c>
      <c r="B41" s="120">
        <f t="shared" ref="B41:E41" si="2">B33-B37</f>
        <v>0</v>
      </c>
      <c r="C41" s="120">
        <f t="shared" si="2"/>
        <v>0</v>
      </c>
      <c r="D41" s="120">
        <f t="shared" si="2"/>
        <v>0</v>
      </c>
      <c r="E41" s="120">
        <f t="shared" si="2"/>
        <v>0</v>
      </c>
      <c r="F41" s="120" t="e">
        <f>A41/$I$3</f>
        <v>#DIV/0!</v>
      </c>
      <c r="G41" s="120" t="e">
        <f>B41/$I$3</f>
        <v>#DIV/0!</v>
      </c>
      <c r="H41" s="120" t="e">
        <f>C41/$I$3</f>
        <v>#DIV/0!</v>
      </c>
      <c r="I41" s="120" t="e">
        <f>D41/$I$3</f>
        <v>#DIV/0!</v>
      </c>
      <c r="J41" s="120" t="e">
        <f>E41/$I$3</f>
        <v>#DIV/0!</v>
      </c>
      <c r="K41" s="138"/>
      <c r="L41" s="138"/>
      <c r="M41" s="92"/>
      <c r="N41" s="92"/>
      <c r="O41" s="92"/>
      <c r="P41" s="92"/>
      <c r="Q41" s="92"/>
      <c r="R41" s="92"/>
      <c r="S41" s="92"/>
      <c r="T41" s="92"/>
      <c r="U41" s="93"/>
    </row>
    <row r="42" spans="1:26" s="103" customFormat="1" ht="20" x14ac:dyDescent="0.4">
      <c r="A42" s="104" t="s">
        <v>126</v>
      </c>
      <c r="B42" s="89"/>
      <c r="C42" s="89"/>
      <c r="D42" s="89"/>
      <c r="E42" s="89"/>
      <c r="F42" s="104" t="s">
        <v>126</v>
      </c>
      <c r="G42" s="89"/>
      <c r="H42" s="89"/>
      <c r="I42" s="89"/>
      <c r="J42" s="89"/>
      <c r="K42" s="137"/>
      <c r="L42" s="137"/>
      <c r="M42" s="92"/>
      <c r="N42" s="92"/>
      <c r="O42" s="92"/>
      <c r="P42" s="92"/>
      <c r="Q42" s="92"/>
      <c r="R42" s="92"/>
      <c r="S42" s="92"/>
      <c r="T42" s="92"/>
      <c r="U42" s="93"/>
      <c r="V42" s="77"/>
      <c r="W42" s="77"/>
      <c r="X42" s="77"/>
      <c r="Y42" s="77"/>
      <c r="Z42" s="77"/>
    </row>
    <row r="43" spans="1:26" s="103" customFormat="1" ht="16" thickBot="1" x14ac:dyDescent="0.4">
      <c r="A43" s="105" t="s">
        <v>193</v>
      </c>
      <c r="B43" s="92"/>
      <c r="C43" s="92"/>
      <c r="D43" s="92"/>
      <c r="E43" s="92"/>
      <c r="F43" s="105" t="s">
        <v>193</v>
      </c>
      <c r="G43" s="92"/>
      <c r="H43" s="92"/>
      <c r="I43" s="92"/>
      <c r="J43" s="92"/>
      <c r="K43" s="137"/>
      <c r="L43" s="137"/>
      <c r="M43" s="92"/>
      <c r="N43" s="92"/>
      <c r="O43" s="92"/>
      <c r="P43" s="92"/>
      <c r="Q43" s="92"/>
      <c r="R43" s="92"/>
      <c r="S43" s="92"/>
      <c r="T43" s="92"/>
      <c r="U43" s="93"/>
      <c r="V43" s="77"/>
      <c r="W43" s="77"/>
      <c r="X43" s="77"/>
      <c r="Y43" s="77"/>
      <c r="Z43" s="77"/>
    </row>
    <row r="44" spans="1:26" x14ac:dyDescent="0.3">
      <c r="A44" s="121" t="s">
        <v>51</v>
      </c>
      <c r="B44" s="121" t="s">
        <v>52</v>
      </c>
      <c r="C44" s="121" t="s">
        <v>53</v>
      </c>
      <c r="D44" s="121" t="s">
        <v>55</v>
      </c>
      <c r="E44" s="121" t="s">
        <v>56</v>
      </c>
      <c r="F44" s="121" t="s">
        <v>51</v>
      </c>
      <c r="G44" s="121" t="s">
        <v>52</v>
      </c>
      <c r="H44" s="121" t="s">
        <v>53</v>
      </c>
      <c r="I44" s="121" t="s">
        <v>55</v>
      </c>
      <c r="J44" s="121" t="s">
        <v>56</v>
      </c>
      <c r="K44" s="136"/>
      <c r="L44" s="136"/>
      <c r="M44" s="92"/>
      <c r="N44" s="92"/>
      <c r="O44" s="92"/>
      <c r="P44" s="92"/>
      <c r="Q44" s="92"/>
      <c r="R44" s="92"/>
      <c r="S44" s="92"/>
      <c r="T44" s="92"/>
      <c r="U44" s="93"/>
    </row>
    <row r="45" spans="1:26" ht="14.5" thickBot="1" x14ac:dyDescent="0.35">
      <c r="A45" s="122" t="s">
        <v>125</v>
      </c>
      <c r="B45" s="122" t="s">
        <v>125</v>
      </c>
      <c r="C45" s="122" t="s">
        <v>125</v>
      </c>
      <c r="D45" s="122" t="s">
        <v>125</v>
      </c>
      <c r="E45" s="122" t="s">
        <v>125</v>
      </c>
      <c r="F45" s="122" t="s">
        <v>198</v>
      </c>
      <c r="G45" s="122" t="s">
        <v>198</v>
      </c>
      <c r="H45" s="122" t="s">
        <v>198</v>
      </c>
      <c r="I45" s="122" t="s">
        <v>198</v>
      </c>
      <c r="J45" s="122" t="s">
        <v>198</v>
      </c>
      <c r="K45" s="136"/>
      <c r="L45" s="136"/>
      <c r="M45" s="92"/>
      <c r="N45" s="92"/>
      <c r="O45" s="92"/>
      <c r="P45" s="92"/>
      <c r="Q45" s="92"/>
      <c r="R45" s="92"/>
      <c r="S45" s="92"/>
      <c r="T45" s="92"/>
      <c r="U45" s="93"/>
    </row>
    <row r="46" spans="1:26" ht="14.5" thickBot="1" x14ac:dyDescent="0.35">
      <c r="A46" s="122">
        <f>'Gesamt Nährstoffinput'!A56</f>
        <v>0</v>
      </c>
      <c r="B46" s="122">
        <f>'Gesamt Nährstoffinput'!B56</f>
        <v>0</v>
      </c>
      <c r="C46" s="122">
        <f>'Gesamt Nährstoffinput'!C56</f>
        <v>0</v>
      </c>
      <c r="D46" s="122">
        <f>'Gesamt Nährstoffinput'!D56</f>
        <v>0</v>
      </c>
      <c r="E46" s="122">
        <f>'Gesamt Nährstoffinput'!E56</f>
        <v>0</v>
      </c>
      <c r="F46" s="122" t="e">
        <f>A46/$I$3</f>
        <v>#DIV/0!</v>
      </c>
      <c r="G46" s="122" t="e">
        <f>B46/$I$3</f>
        <v>#DIV/0!</v>
      </c>
      <c r="H46" s="122" t="e">
        <f>C46/$I$3</f>
        <v>#DIV/0!</v>
      </c>
      <c r="I46" s="122" t="e">
        <f>D46/$I$3</f>
        <v>#DIV/0!</v>
      </c>
      <c r="J46" s="122" t="e">
        <f>E46/$I$3</f>
        <v>#DIV/0!</v>
      </c>
      <c r="K46" s="136"/>
      <c r="L46" s="136"/>
      <c r="M46" s="92"/>
      <c r="N46" s="92"/>
      <c r="O46" s="92"/>
      <c r="P46" s="92"/>
      <c r="Q46" s="92"/>
      <c r="R46" s="92"/>
      <c r="S46" s="92"/>
      <c r="T46" s="92"/>
      <c r="U46" s="93"/>
    </row>
    <row r="47" spans="1:26" s="103" customFormat="1" ht="16" thickBot="1" x14ac:dyDescent="0.4">
      <c r="A47" s="105" t="s">
        <v>265</v>
      </c>
      <c r="B47" s="92"/>
      <c r="C47" s="92"/>
      <c r="D47" s="92"/>
      <c r="E47" s="92"/>
      <c r="F47" s="105" t="s">
        <v>265</v>
      </c>
      <c r="G47" s="92"/>
      <c r="H47" s="92"/>
      <c r="I47" s="92"/>
      <c r="J47" s="92"/>
      <c r="K47" s="137"/>
      <c r="L47" s="137"/>
      <c r="M47" s="92"/>
      <c r="N47" s="92"/>
      <c r="O47" s="92"/>
      <c r="P47" s="92"/>
      <c r="Q47" s="92"/>
      <c r="R47" s="92"/>
      <c r="S47" s="92"/>
      <c r="T47" s="92"/>
      <c r="U47" s="93"/>
      <c r="V47" s="77"/>
      <c r="W47" s="77"/>
      <c r="X47" s="77"/>
      <c r="Y47" s="77"/>
      <c r="Z47" s="77"/>
    </row>
    <row r="48" spans="1:26" x14ac:dyDescent="0.3">
      <c r="A48" s="121" t="s">
        <v>51</v>
      </c>
      <c r="B48" s="121" t="s">
        <v>52</v>
      </c>
      <c r="C48" s="121" t="s">
        <v>53</v>
      </c>
      <c r="D48" s="121" t="s">
        <v>55</v>
      </c>
      <c r="E48" s="121" t="s">
        <v>56</v>
      </c>
      <c r="F48" s="121" t="s">
        <v>51</v>
      </c>
      <c r="G48" s="121" t="s">
        <v>52</v>
      </c>
      <c r="H48" s="121" t="s">
        <v>53</v>
      </c>
      <c r="I48" s="121" t="s">
        <v>55</v>
      </c>
      <c r="J48" s="121" t="s">
        <v>56</v>
      </c>
      <c r="K48" s="136"/>
      <c r="L48" s="136"/>
      <c r="M48" s="92"/>
      <c r="N48" s="92"/>
      <c r="O48" s="92"/>
      <c r="P48" s="92"/>
      <c r="Q48" s="92"/>
      <c r="R48" s="92"/>
      <c r="S48" s="92"/>
      <c r="T48" s="92"/>
      <c r="U48" s="93"/>
    </row>
    <row r="49" spans="1:26" ht="14.5" thickBot="1" x14ac:dyDescent="0.35">
      <c r="A49" s="122" t="s">
        <v>125</v>
      </c>
      <c r="B49" s="122" t="s">
        <v>125</v>
      </c>
      <c r="C49" s="122" t="s">
        <v>125</v>
      </c>
      <c r="D49" s="122" t="s">
        <v>125</v>
      </c>
      <c r="E49" s="122" t="s">
        <v>125</v>
      </c>
      <c r="F49" s="122" t="s">
        <v>198</v>
      </c>
      <c r="G49" s="122" t="s">
        <v>198</v>
      </c>
      <c r="H49" s="122" t="s">
        <v>198</v>
      </c>
      <c r="I49" s="122" t="s">
        <v>198</v>
      </c>
      <c r="J49" s="122" t="s">
        <v>198</v>
      </c>
      <c r="K49" s="136"/>
      <c r="L49" s="136"/>
      <c r="M49" s="92"/>
      <c r="N49" s="92"/>
      <c r="O49" s="92"/>
      <c r="P49" s="92"/>
      <c r="Q49" s="92"/>
      <c r="R49" s="92"/>
      <c r="S49" s="92"/>
      <c r="T49" s="92"/>
      <c r="U49" s="93"/>
    </row>
    <row r="50" spans="1:26" ht="14.5" thickBot="1" x14ac:dyDescent="0.35">
      <c r="A50" s="122">
        <f>'Gesamter Nährstoffoutput'!A56</f>
        <v>0</v>
      </c>
      <c r="B50" s="122">
        <f>'Gesamter Nährstoffoutput'!B56</f>
        <v>0</v>
      </c>
      <c r="C50" s="122">
        <f>'Gesamter Nährstoffoutput'!C56</f>
        <v>0</v>
      </c>
      <c r="D50" s="122">
        <f>'Gesamter Nährstoffoutput'!D56</f>
        <v>0</v>
      </c>
      <c r="E50" s="122">
        <f>'Gesamter Nährstoffoutput'!E56</f>
        <v>0</v>
      </c>
      <c r="F50" s="122" t="e">
        <f>A50/$I$3</f>
        <v>#DIV/0!</v>
      </c>
      <c r="G50" s="122" t="e">
        <f>B50/$I$3</f>
        <v>#DIV/0!</v>
      </c>
      <c r="H50" s="122" t="e">
        <f>C50/$I$3</f>
        <v>#DIV/0!</v>
      </c>
      <c r="I50" s="122" t="e">
        <f>D50/$I$3</f>
        <v>#DIV/0!</v>
      </c>
      <c r="J50" s="122" t="e">
        <f>E50/$I$3</f>
        <v>#DIV/0!</v>
      </c>
      <c r="K50" s="136"/>
      <c r="L50" s="136"/>
      <c r="M50" s="92"/>
      <c r="N50" s="92"/>
      <c r="O50" s="92"/>
      <c r="P50" s="92"/>
      <c r="Q50" s="92"/>
      <c r="R50" s="92"/>
      <c r="S50" s="92"/>
      <c r="T50" s="92"/>
      <c r="U50" s="93"/>
    </row>
    <row r="51" spans="1:26" s="103" customFormat="1" ht="16" thickBot="1" x14ac:dyDescent="0.4">
      <c r="A51" s="105" t="s">
        <v>196</v>
      </c>
      <c r="B51" s="92"/>
      <c r="C51" s="92"/>
      <c r="D51" s="92"/>
      <c r="E51" s="92"/>
      <c r="F51" s="105" t="s">
        <v>196</v>
      </c>
      <c r="G51" s="92"/>
      <c r="H51" s="92"/>
      <c r="I51" s="92"/>
      <c r="J51" s="92"/>
      <c r="K51" s="137"/>
      <c r="L51" s="137"/>
      <c r="M51" s="92"/>
      <c r="N51" s="92"/>
      <c r="O51" s="92"/>
      <c r="P51" s="92"/>
      <c r="Q51" s="92"/>
      <c r="R51" s="92"/>
      <c r="S51" s="92"/>
      <c r="T51" s="92"/>
      <c r="U51" s="93"/>
      <c r="V51" s="77"/>
      <c r="W51" s="77"/>
      <c r="X51" s="77"/>
      <c r="Y51" s="77"/>
      <c r="Z51" s="77"/>
    </row>
    <row r="52" spans="1:26" x14ac:dyDescent="0.3">
      <c r="A52" s="123" t="s">
        <v>51</v>
      </c>
      <c r="B52" s="123" t="s">
        <v>52</v>
      </c>
      <c r="C52" s="123" t="s">
        <v>53</v>
      </c>
      <c r="D52" s="123" t="s">
        <v>55</v>
      </c>
      <c r="E52" s="123" t="s">
        <v>56</v>
      </c>
      <c r="F52" s="123" t="s">
        <v>51</v>
      </c>
      <c r="G52" s="123" t="s">
        <v>52</v>
      </c>
      <c r="H52" s="123" t="s">
        <v>53</v>
      </c>
      <c r="I52" s="123" t="s">
        <v>55</v>
      </c>
      <c r="J52" s="123" t="s">
        <v>56</v>
      </c>
      <c r="K52" s="138"/>
      <c r="L52" s="138"/>
      <c r="M52" s="92"/>
      <c r="N52" s="92"/>
      <c r="O52" s="92"/>
      <c r="P52" s="92"/>
      <c r="Q52" s="92"/>
      <c r="R52" s="92"/>
      <c r="S52" s="92"/>
      <c r="T52" s="92"/>
      <c r="U52" s="93"/>
    </row>
    <row r="53" spans="1:26" ht="14.5" thickBot="1" x14ac:dyDescent="0.35">
      <c r="A53" s="124" t="s">
        <v>125</v>
      </c>
      <c r="B53" s="124" t="s">
        <v>125</v>
      </c>
      <c r="C53" s="124" t="s">
        <v>125</v>
      </c>
      <c r="D53" s="124" t="s">
        <v>125</v>
      </c>
      <c r="E53" s="124" t="s">
        <v>125</v>
      </c>
      <c r="F53" s="124" t="s">
        <v>198</v>
      </c>
      <c r="G53" s="124" t="s">
        <v>198</v>
      </c>
      <c r="H53" s="124" t="s">
        <v>198</v>
      </c>
      <c r="I53" s="124" t="s">
        <v>198</v>
      </c>
      <c r="J53" s="124" t="s">
        <v>198</v>
      </c>
      <c r="K53" s="138"/>
      <c r="L53" s="138"/>
      <c r="M53" s="92"/>
      <c r="N53" s="92"/>
      <c r="O53" s="92"/>
      <c r="P53" s="92"/>
      <c r="Q53" s="92"/>
      <c r="R53" s="92"/>
      <c r="S53" s="92"/>
      <c r="T53" s="92"/>
      <c r="U53" s="93"/>
    </row>
    <row r="54" spans="1:26" ht="14.5" thickBot="1" x14ac:dyDescent="0.35">
      <c r="A54" s="124">
        <f>A46-A50</f>
        <v>0</v>
      </c>
      <c r="B54" s="124">
        <f t="shared" ref="B54:E54" si="3">B46-B50</f>
        <v>0</v>
      </c>
      <c r="C54" s="124">
        <f t="shared" si="3"/>
        <v>0</v>
      </c>
      <c r="D54" s="124">
        <f t="shared" si="3"/>
        <v>0</v>
      </c>
      <c r="E54" s="124">
        <f t="shared" si="3"/>
        <v>0</v>
      </c>
      <c r="F54" s="124" t="e">
        <f>A54/$I$3</f>
        <v>#DIV/0!</v>
      </c>
      <c r="G54" s="124" t="e">
        <f>B54/$I$3</f>
        <v>#DIV/0!</v>
      </c>
      <c r="H54" s="124" t="e">
        <f>C54/$I$3</f>
        <v>#DIV/0!</v>
      </c>
      <c r="I54" s="124" t="e">
        <f>D54/$I$3</f>
        <v>#DIV/0!</v>
      </c>
      <c r="J54" s="124" t="e">
        <f>E54/$I$3</f>
        <v>#DIV/0!</v>
      </c>
      <c r="K54" s="139"/>
      <c r="L54" s="139"/>
      <c r="M54" s="95"/>
      <c r="N54" s="95"/>
      <c r="O54" s="95"/>
      <c r="P54" s="95"/>
      <c r="Q54" s="95"/>
      <c r="R54" s="95"/>
      <c r="S54" s="95"/>
      <c r="T54" s="95"/>
      <c r="U54" s="96"/>
    </row>
    <row r="55" spans="1:26" s="103" customFormat="1" x14ac:dyDescent="0.3">
      <c r="A55" s="125"/>
      <c r="B55" s="125"/>
      <c r="C55" s="125"/>
      <c r="D55" s="125"/>
      <c r="E55" s="125"/>
      <c r="F55" s="77"/>
      <c r="G55" s="77"/>
      <c r="H55" s="77"/>
      <c r="I55" s="77"/>
      <c r="J55" s="77"/>
      <c r="K55" s="77"/>
      <c r="L55" s="77"/>
      <c r="M55" s="77"/>
      <c r="N55" s="77"/>
      <c r="O55" s="77"/>
      <c r="P55" s="77"/>
      <c r="Q55" s="77"/>
      <c r="R55" s="77"/>
      <c r="S55" s="77"/>
      <c r="T55" s="77"/>
      <c r="U55" s="77"/>
      <c r="V55" s="77"/>
      <c r="W55" s="77"/>
      <c r="X55" s="77"/>
      <c r="Y55" s="77"/>
      <c r="Z55" s="77"/>
    </row>
    <row r="56" spans="1:26" s="103" customFormat="1" x14ac:dyDescent="0.3">
      <c r="A56" s="125"/>
      <c r="B56" s="125"/>
      <c r="C56" s="125"/>
      <c r="D56" s="125"/>
      <c r="E56" s="125"/>
      <c r="F56" s="77"/>
      <c r="G56" s="77"/>
      <c r="H56" s="77"/>
      <c r="I56" s="77"/>
      <c r="J56" s="77"/>
      <c r="K56" s="77"/>
      <c r="L56" s="77"/>
      <c r="M56" s="77"/>
      <c r="N56" s="77"/>
      <c r="O56" s="77"/>
      <c r="P56" s="77"/>
      <c r="Q56" s="77"/>
      <c r="R56" s="77"/>
      <c r="S56" s="77"/>
      <c r="T56" s="77"/>
      <c r="U56" s="77"/>
      <c r="V56" s="77"/>
      <c r="W56" s="77"/>
      <c r="X56" s="77"/>
      <c r="Y56" s="77"/>
      <c r="Z56" s="77"/>
    </row>
    <row r="57" spans="1:26" x14ac:dyDescent="0.3">
      <c r="A57" s="125"/>
      <c r="B57" s="125"/>
      <c r="C57" s="125"/>
      <c r="D57" s="125"/>
      <c r="E57" s="125"/>
      <c r="K57" s="77"/>
      <c r="L57" s="77"/>
    </row>
    <row r="58" spans="1:26" x14ac:dyDescent="0.3">
      <c r="A58" s="125"/>
      <c r="B58" s="125"/>
      <c r="C58" s="125"/>
      <c r="D58" s="125"/>
      <c r="E58" s="125"/>
      <c r="K58" s="77"/>
      <c r="L58" s="77"/>
    </row>
    <row r="59" spans="1:26" x14ac:dyDescent="0.3">
      <c r="A59" s="125"/>
      <c r="B59" s="125"/>
      <c r="C59" s="125"/>
      <c r="D59" s="125"/>
      <c r="E59" s="125"/>
      <c r="K59" s="77"/>
      <c r="L59" s="77"/>
    </row>
    <row r="60" spans="1:26" x14ac:dyDescent="0.3">
      <c r="A60" s="125"/>
      <c r="B60" s="125"/>
      <c r="C60" s="125"/>
      <c r="D60" s="125"/>
      <c r="E60" s="125"/>
      <c r="K60" s="77"/>
      <c r="L60" s="77"/>
    </row>
    <row r="61" spans="1:26" x14ac:dyDescent="0.3">
      <c r="A61" s="125"/>
      <c r="B61" s="125"/>
      <c r="C61" s="125"/>
      <c r="D61" s="125"/>
      <c r="E61" s="125"/>
      <c r="K61" s="77"/>
      <c r="L61" s="77"/>
    </row>
    <row r="62" spans="1:26" x14ac:dyDescent="0.3">
      <c r="A62" s="125"/>
      <c r="B62" s="125"/>
      <c r="C62" s="125"/>
      <c r="D62" s="125"/>
      <c r="E62" s="125"/>
      <c r="K62" s="77"/>
      <c r="L62" s="77"/>
    </row>
    <row r="63" spans="1:26" x14ac:dyDescent="0.3">
      <c r="A63" s="125"/>
      <c r="B63" s="125"/>
      <c r="C63" s="125"/>
      <c r="D63" s="125"/>
      <c r="E63" s="125"/>
      <c r="K63" s="77"/>
      <c r="L63" s="77"/>
    </row>
    <row r="64" spans="1:26" x14ac:dyDescent="0.3">
      <c r="A64" s="125"/>
      <c r="B64" s="125"/>
      <c r="C64" s="125"/>
      <c r="D64" s="125"/>
      <c r="E64" s="125"/>
      <c r="K64" s="77"/>
      <c r="L64" s="77"/>
    </row>
    <row r="65" spans="1:12" x14ac:dyDescent="0.3">
      <c r="A65" s="125"/>
      <c r="B65" s="125"/>
      <c r="C65" s="125"/>
      <c r="D65" s="125"/>
      <c r="E65" s="125"/>
      <c r="K65" s="77"/>
      <c r="L65" s="77"/>
    </row>
    <row r="66" spans="1:12" x14ac:dyDescent="0.3">
      <c r="A66" s="125"/>
      <c r="B66" s="125"/>
      <c r="C66" s="125"/>
      <c r="D66" s="125"/>
      <c r="E66" s="125"/>
      <c r="K66" s="77"/>
      <c r="L66" s="77"/>
    </row>
    <row r="67" spans="1:12" x14ac:dyDescent="0.3">
      <c r="A67" s="125"/>
      <c r="B67" s="125"/>
      <c r="C67" s="125"/>
      <c r="D67" s="125"/>
      <c r="E67" s="125"/>
      <c r="K67" s="77"/>
      <c r="L67" s="77"/>
    </row>
    <row r="68" spans="1:12" x14ac:dyDescent="0.3">
      <c r="A68" s="125"/>
      <c r="B68" s="125"/>
      <c r="C68" s="125"/>
      <c r="D68" s="125"/>
      <c r="E68" s="125"/>
      <c r="K68" s="77"/>
      <c r="L68" s="77"/>
    </row>
    <row r="69" spans="1:12" x14ac:dyDescent="0.3">
      <c r="A69" s="125"/>
      <c r="B69" s="125"/>
      <c r="C69" s="125"/>
      <c r="D69" s="125"/>
      <c r="E69" s="125"/>
      <c r="K69" s="77"/>
      <c r="L69" s="77"/>
    </row>
    <row r="70" spans="1:12" x14ac:dyDescent="0.3">
      <c r="A70" s="125"/>
      <c r="B70" s="125"/>
      <c r="C70" s="125"/>
      <c r="D70" s="125"/>
      <c r="E70" s="125"/>
      <c r="K70" s="77"/>
      <c r="L70" s="77"/>
    </row>
    <row r="71" spans="1:12" x14ac:dyDescent="0.3">
      <c r="A71" s="125"/>
      <c r="B71" s="125"/>
      <c r="C71" s="125"/>
      <c r="D71" s="125"/>
      <c r="E71" s="125"/>
      <c r="K71" s="77"/>
      <c r="L71" s="77"/>
    </row>
    <row r="72" spans="1:12" x14ac:dyDescent="0.3">
      <c r="A72" s="125"/>
      <c r="B72" s="125"/>
      <c r="C72" s="125"/>
      <c r="D72" s="125"/>
      <c r="E72" s="125"/>
      <c r="K72" s="77"/>
      <c r="L72" s="77"/>
    </row>
    <row r="73" spans="1:12" x14ac:dyDescent="0.3">
      <c r="A73" s="125"/>
      <c r="B73" s="125"/>
      <c r="C73" s="125"/>
      <c r="D73" s="125"/>
      <c r="E73" s="125"/>
      <c r="K73" s="77"/>
      <c r="L73" s="77"/>
    </row>
    <row r="74" spans="1:12" x14ac:dyDescent="0.3">
      <c r="A74" s="125"/>
      <c r="B74" s="125"/>
      <c r="C74" s="125"/>
      <c r="D74" s="125"/>
      <c r="E74" s="125"/>
      <c r="K74" s="77"/>
      <c r="L74" s="77"/>
    </row>
    <row r="75" spans="1:12" x14ac:dyDescent="0.3">
      <c r="A75" s="125"/>
      <c r="B75" s="125"/>
      <c r="C75" s="125"/>
      <c r="D75" s="125"/>
      <c r="E75" s="125"/>
      <c r="K75" s="77"/>
      <c r="L75" s="77"/>
    </row>
    <row r="76" spans="1:12" x14ac:dyDescent="0.3">
      <c r="A76" s="125"/>
      <c r="B76" s="125"/>
      <c r="C76" s="125"/>
      <c r="D76" s="125"/>
      <c r="E76" s="125"/>
      <c r="K76" s="77"/>
      <c r="L76" s="77"/>
    </row>
    <row r="77" spans="1:12" x14ac:dyDescent="0.3">
      <c r="A77" s="125"/>
      <c r="B77" s="125"/>
      <c r="C77" s="125"/>
      <c r="D77" s="125"/>
      <c r="E77" s="125"/>
      <c r="K77" s="77"/>
      <c r="L77" s="77"/>
    </row>
    <row r="78" spans="1:12" x14ac:dyDescent="0.3">
      <c r="A78" s="125"/>
      <c r="B78" s="125"/>
      <c r="C78" s="125"/>
      <c r="D78" s="125"/>
      <c r="E78" s="125"/>
      <c r="K78" s="77"/>
      <c r="L78" s="77"/>
    </row>
    <row r="79" spans="1:12" x14ac:dyDescent="0.3">
      <c r="A79" s="125"/>
      <c r="B79" s="125"/>
      <c r="C79" s="125"/>
      <c r="D79" s="125"/>
      <c r="E79" s="125"/>
      <c r="K79" s="77"/>
      <c r="L79" s="77"/>
    </row>
    <row r="80" spans="1:12" x14ac:dyDescent="0.3">
      <c r="A80" s="125"/>
      <c r="B80" s="125"/>
      <c r="C80" s="125"/>
      <c r="D80" s="125"/>
      <c r="E80" s="125"/>
      <c r="K80" s="77"/>
      <c r="L80" s="77"/>
    </row>
    <row r="81" spans="1:12" x14ac:dyDescent="0.3">
      <c r="A81" s="125"/>
      <c r="B81" s="125"/>
      <c r="C81" s="125"/>
      <c r="D81" s="125"/>
      <c r="E81" s="125"/>
      <c r="K81" s="77"/>
      <c r="L81" s="77"/>
    </row>
    <row r="82" spans="1:12" x14ac:dyDescent="0.3">
      <c r="A82" s="125"/>
      <c r="B82" s="125"/>
      <c r="C82" s="125"/>
      <c r="D82" s="125"/>
      <c r="E82" s="125"/>
      <c r="K82" s="77"/>
      <c r="L82" s="77"/>
    </row>
    <row r="83" spans="1:12" x14ac:dyDescent="0.3">
      <c r="A83" s="125"/>
      <c r="B83" s="125"/>
      <c r="C83" s="125"/>
      <c r="D83" s="125"/>
      <c r="E83" s="125"/>
      <c r="K83" s="77"/>
      <c r="L83" s="77"/>
    </row>
    <row r="84" spans="1:12" x14ac:dyDescent="0.3">
      <c r="A84" s="125"/>
      <c r="B84" s="125"/>
      <c r="C84" s="125"/>
      <c r="D84" s="125"/>
      <c r="E84" s="125"/>
      <c r="K84" s="77"/>
      <c r="L84" s="77"/>
    </row>
    <row r="85" spans="1:12" x14ac:dyDescent="0.3">
      <c r="A85" s="125"/>
      <c r="B85" s="125"/>
      <c r="C85" s="125"/>
      <c r="D85" s="125"/>
      <c r="E85" s="125"/>
      <c r="K85" s="77"/>
      <c r="L85" s="77"/>
    </row>
    <row r="86" spans="1:12" x14ac:dyDescent="0.3">
      <c r="A86" s="125"/>
      <c r="B86" s="125"/>
      <c r="C86" s="125"/>
      <c r="D86" s="125"/>
      <c r="E86" s="125"/>
      <c r="K86" s="77"/>
      <c r="L86" s="77"/>
    </row>
    <row r="87" spans="1:12" x14ac:dyDescent="0.3">
      <c r="A87" s="125"/>
      <c r="B87" s="125"/>
      <c r="C87" s="125"/>
      <c r="D87" s="125"/>
      <c r="E87" s="125"/>
      <c r="K87" s="77"/>
      <c r="L87" s="77"/>
    </row>
    <row r="88" spans="1:12" s="77" customFormat="1" x14ac:dyDescent="0.3"/>
    <row r="89" spans="1:12" s="77" customFormat="1" x14ac:dyDescent="0.3"/>
    <row r="90" spans="1:12" s="77" customFormat="1" x14ac:dyDescent="0.3"/>
    <row r="91" spans="1:12" s="77" customFormat="1" x14ac:dyDescent="0.3"/>
    <row r="92" spans="1:12" s="77" customFormat="1" x14ac:dyDescent="0.3"/>
    <row r="93" spans="1:12" s="77" customFormat="1" x14ac:dyDescent="0.3"/>
    <row r="94" spans="1:12" s="77" customFormat="1" x14ac:dyDescent="0.3"/>
    <row r="95" spans="1:12" s="77" customFormat="1" x14ac:dyDescent="0.3"/>
    <row r="96" spans="1:12" s="77" customFormat="1" x14ac:dyDescent="0.3"/>
    <row r="97" s="77" customFormat="1" x14ac:dyDescent="0.3"/>
    <row r="98" s="77" customFormat="1" x14ac:dyDescent="0.3"/>
    <row r="99" s="77" customFormat="1" x14ac:dyDescent="0.3"/>
    <row r="100" s="77" customFormat="1" x14ac:dyDescent="0.3"/>
    <row r="101" s="77" customFormat="1" x14ac:dyDescent="0.3"/>
    <row r="102" s="77" customFormat="1" x14ac:dyDescent="0.3"/>
    <row r="103" s="77" customFormat="1" x14ac:dyDescent="0.3"/>
    <row r="104" s="77" customFormat="1" x14ac:dyDescent="0.3"/>
    <row r="105" s="77" customFormat="1" x14ac:dyDescent="0.3"/>
    <row r="106" s="77" customFormat="1" x14ac:dyDescent="0.3"/>
    <row r="107" s="77" customFormat="1" x14ac:dyDescent="0.3"/>
    <row r="108" s="77" customFormat="1" x14ac:dyDescent="0.3"/>
    <row r="109" s="77" customFormat="1" x14ac:dyDescent="0.3"/>
    <row r="110" s="77" customFormat="1" x14ac:dyDescent="0.3"/>
    <row r="111" s="77" customFormat="1" x14ac:dyDescent="0.3"/>
    <row r="112" s="77" customFormat="1" x14ac:dyDescent="0.3"/>
    <row r="113" s="77" customFormat="1" x14ac:dyDescent="0.3"/>
    <row r="114" s="77" customFormat="1" x14ac:dyDescent="0.3"/>
    <row r="115" s="77" customFormat="1" x14ac:dyDescent="0.3"/>
    <row r="116" s="77" customFormat="1" x14ac:dyDescent="0.3"/>
    <row r="117" s="77" customFormat="1" x14ac:dyDescent="0.3"/>
    <row r="118" s="77" customFormat="1" x14ac:dyDescent="0.3"/>
    <row r="119" s="77" customFormat="1" x14ac:dyDescent="0.3"/>
    <row r="120" s="77" customFormat="1" x14ac:dyDescent="0.3"/>
    <row r="121" s="77" customFormat="1" x14ac:dyDescent="0.3"/>
    <row r="122" s="77" customFormat="1" x14ac:dyDescent="0.3"/>
    <row r="123" s="77" customFormat="1" x14ac:dyDescent="0.3"/>
    <row r="124" s="77" customFormat="1" x14ac:dyDescent="0.3"/>
    <row r="125" s="77" customFormat="1" x14ac:dyDescent="0.3"/>
    <row r="126" s="77" customFormat="1" x14ac:dyDescent="0.3"/>
    <row r="127" s="77" customFormat="1" x14ac:dyDescent="0.3"/>
    <row r="128" s="77" customFormat="1" x14ac:dyDescent="0.3"/>
    <row r="129" s="77" customFormat="1" x14ac:dyDescent="0.3"/>
    <row r="130" s="77" customFormat="1" x14ac:dyDescent="0.3"/>
    <row r="131" s="77" customFormat="1" x14ac:dyDescent="0.3"/>
    <row r="132" s="77" customFormat="1" x14ac:dyDescent="0.3"/>
    <row r="133" s="77" customFormat="1" x14ac:dyDescent="0.3"/>
    <row r="134" s="77" customFormat="1" x14ac:dyDescent="0.3"/>
    <row r="135" s="77" customFormat="1" x14ac:dyDescent="0.3"/>
    <row r="136" s="77" customFormat="1" x14ac:dyDescent="0.3"/>
    <row r="137" s="77" customFormat="1" x14ac:dyDescent="0.3"/>
    <row r="138" s="77" customFormat="1" x14ac:dyDescent="0.3"/>
    <row r="139" s="77" customFormat="1" x14ac:dyDescent="0.3"/>
    <row r="140" s="77" customFormat="1" x14ac:dyDescent="0.3"/>
    <row r="141" s="77" customFormat="1" x14ac:dyDescent="0.3"/>
    <row r="142" s="77" customFormat="1" x14ac:dyDescent="0.3"/>
    <row r="143" s="77" customFormat="1" x14ac:dyDescent="0.3"/>
    <row r="144" s="77" customFormat="1" x14ac:dyDescent="0.3"/>
    <row r="145" s="77" customFormat="1" x14ac:dyDescent="0.3"/>
    <row r="146" s="77" customFormat="1" x14ac:dyDescent="0.3"/>
    <row r="147" s="77" customFormat="1" x14ac:dyDescent="0.3"/>
    <row r="148" s="77" customFormat="1" x14ac:dyDescent="0.3"/>
    <row r="149" s="77" customFormat="1" x14ac:dyDescent="0.3"/>
    <row r="150" s="77" customFormat="1" x14ac:dyDescent="0.3"/>
    <row r="151" s="77" customFormat="1" x14ac:dyDescent="0.3"/>
    <row r="152" s="77" customFormat="1" x14ac:dyDescent="0.3"/>
    <row r="153" s="77" customFormat="1" x14ac:dyDescent="0.3"/>
    <row r="154" s="77" customFormat="1" x14ac:dyDescent="0.3"/>
    <row r="155" s="77" customFormat="1" x14ac:dyDescent="0.3"/>
    <row r="156" s="77" customFormat="1" x14ac:dyDescent="0.3"/>
    <row r="157" s="77" customFormat="1" x14ac:dyDescent="0.3"/>
    <row r="158" s="77" customFormat="1" x14ac:dyDescent="0.3"/>
    <row r="159" s="77" customFormat="1" x14ac:dyDescent="0.3"/>
    <row r="160" s="77" customFormat="1" x14ac:dyDescent="0.3"/>
    <row r="161" s="77" customFormat="1" x14ac:dyDescent="0.3"/>
    <row r="162" s="77" customFormat="1" x14ac:dyDescent="0.3"/>
    <row r="163" s="77" customFormat="1" x14ac:dyDescent="0.3"/>
    <row r="164" s="77" customFormat="1" x14ac:dyDescent="0.3"/>
    <row r="165" s="77" customFormat="1" x14ac:dyDescent="0.3"/>
    <row r="166" s="77" customFormat="1" x14ac:dyDescent="0.3"/>
    <row r="167" s="77" customFormat="1" x14ac:dyDescent="0.3"/>
    <row r="168" s="77" customFormat="1" x14ac:dyDescent="0.3"/>
    <row r="169" s="77" customFormat="1" x14ac:dyDescent="0.3"/>
    <row r="170" s="77" customFormat="1" x14ac:dyDescent="0.3"/>
    <row r="171" s="77" customFormat="1" x14ac:dyDescent="0.3"/>
    <row r="172" s="77" customFormat="1" x14ac:dyDescent="0.3"/>
    <row r="173" s="77" customFormat="1" x14ac:dyDescent="0.3"/>
    <row r="174" s="77" customFormat="1" x14ac:dyDescent="0.3"/>
    <row r="175" s="77" customFormat="1" x14ac:dyDescent="0.3"/>
    <row r="176" s="77" customFormat="1" x14ac:dyDescent="0.3"/>
    <row r="177" s="77" customFormat="1" x14ac:dyDescent="0.3"/>
    <row r="178" s="77" customFormat="1" x14ac:dyDescent="0.3"/>
    <row r="179" s="77" customFormat="1" x14ac:dyDescent="0.3"/>
    <row r="180" s="77" customFormat="1" x14ac:dyDescent="0.3"/>
    <row r="181" s="77" customFormat="1" x14ac:dyDescent="0.3"/>
    <row r="182" s="77" customFormat="1" x14ac:dyDescent="0.3"/>
    <row r="183" s="77" customFormat="1" x14ac:dyDescent="0.3"/>
    <row r="184" s="77" customFormat="1" x14ac:dyDescent="0.3"/>
    <row r="185" s="77" customFormat="1" x14ac:dyDescent="0.3"/>
    <row r="186" s="77" customFormat="1" x14ac:dyDescent="0.3"/>
    <row r="187" s="77" customFormat="1" x14ac:dyDescent="0.3"/>
    <row r="188" s="77" customFormat="1" x14ac:dyDescent="0.3"/>
    <row r="189" s="77" customFormat="1" x14ac:dyDescent="0.3"/>
    <row r="190" s="77" customFormat="1" x14ac:dyDescent="0.3"/>
    <row r="191" s="77" customFormat="1" x14ac:dyDescent="0.3"/>
    <row r="192" s="77" customFormat="1" x14ac:dyDescent="0.3"/>
    <row r="193" s="77" customFormat="1" x14ac:dyDescent="0.3"/>
    <row r="194" s="77" customFormat="1" x14ac:dyDescent="0.3"/>
    <row r="195" s="77" customFormat="1" x14ac:dyDescent="0.3"/>
    <row r="196" s="77" customFormat="1" x14ac:dyDescent="0.3"/>
    <row r="197" s="77" customFormat="1" x14ac:dyDescent="0.3"/>
    <row r="198" s="77" customFormat="1" x14ac:dyDescent="0.3"/>
    <row r="199" s="77" customFormat="1" x14ac:dyDescent="0.3"/>
    <row r="200" s="77" customFormat="1" x14ac:dyDescent="0.3"/>
    <row r="201" s="77" customFormat="1" x14ac:dyDescent="0.3"/>
    <row r="202" s="77" customFormat="1" x14ac:dyDescent="0.3"/>
    <row r="203" s="77" customFormat="1" x14ac:dyDescent="0.3"/>
    <row r="204" s="77" customFormat="1" x14ac:dyDescent="0.3"/>
    <row r="205" s="77" customFormat="1" x14ac:dyDescent="0.3"/>
    <row r="206" s="77" customFormat="1" x14ac:dyDescent="0.3"/>
    <row r="207" s="77" customFormat="1" x14ac:dyDescent="0.3"/>
    <row r="208" s="77" customFormat="1" x14ac:dyDescent="0.3"/>
    <row r="209" s="77" customFormat="1" x14ac:dyDescent="0.3"/>
    <row r="210" s="77" customFormat="1" x14ac:dyDescent="0.3"/>
    <row r="211" s="77" customFormat="1" x14ac:dyDescent="0.3"/>
    <row r="212" s="77" customFormat="1" x14ac:dyDescent="0.3"/>
    <row r="213" s="77" customFormat="1" x14ac:dyDescent="0.3"/>
    <row r="214" s="77" customFormat="1" x14ac:dyDescent="0.3"/>
    <row r="215" s="77" customFormat="1" x14ac:dyDescent="0.3"/>
    <row r="216" s="77" customFormat="1" x14ac:dyDescent="0.3"/>
    <row r="217" s="77" customFormat="1" x14ac:dyDescent="0.3"/>
    <row r="218" s="77" customFormat="1" x14ac:dyDescent="0.3"/>
    <row r="219" s="77" customFormat="1" x14ac:dyDescent="0.3"/>
    <row r="220" s="77" customFormat="1" x14ac:dyDescent="0.3"/>
    <row r="221" s="77" customFormat="1" x14ac:dyDescent="0.3"/>
    <row r="222" s="77" customFormat="1" x14ac:dyDescent="0.3"/>
    <row r="223" s="77" customFormat="1" x14ac:dyDescent="0.3"/>
    <row r="224" s="77" customFormat="1" x14ac:dyDescent="0.3"/>
    <row r="225" s="77" customFormat="1" x14ac:dyDescent="0.3"/>
    <row r="226" s="77" customFormat="1" x14ac:dyDescent="0.3"/>
    <row r="227" s="77" customFormat="1" x14ac:dyDescent="0.3"/>
    <row r="228" s="77" customFormat="1" x14ac:dyDescent="0.3"/>
    <row r="229" s="77" customFormat="1" x14ac:dyDescent="0.3"/>
    <row r="230" s="77" customFormat="1" x14ac:dyDescent="0.3"/>
    <row r="231" s="77" customFormat="1" x14ac:dyDescent="0.3"/>
    <row r="232" s="77" customFormat="1" x14ac:dyDescent="0.3"/>
    <row r="233" s="77" customFormat="1" x14ac:dyDescent="0.3"/>
    <row r="234" s="77" customFormat="1" x14ac:dyDescent="0.3"/>
    <row r="235" s="77" customFormat="1" x14ac:dyDescent="0.3"/>
    <row r="236" s="77" customFormat="1" x14ac:dyDescent="0.3"/>
    <row r="237" s="77" customFormat="1" x14ac:dyDescent="0.3"/>
    <row r="238" s="77" customFormat="1" x14ac:dyDescent="0.3"/>
    <row r="239" s="77" customFormat="1" x14ac:dyDescent="0.3"/>
    <row r="240" s="77" customFormat="1" x14ac:dyDescent="0.3"/>
    <row r="241" s="77" customFormat="1" x14ac:dyDescent="0.3"/>
    <row r="242" s="77" customFormat="1" x14ac:dyDescent="0.3"/>
    <row r="243" s="77" customFormat="1" x14ac:dyDescent="0.3"/>
    <row r="244" s="77" customFormat="1" x14ac:dyDescent="0.3"/>
    <row r="245" s="77" customFormat="1" x14ac:dyDescent="0.3"/>
    <row r="246" s="77" customFormat="1" x14ac:dyDescent="0.3"/>
    <row r="247" s="77" customFormat="1" x14ac:dyDescent="0.3"/>
    <row r="248" s="77" customFormat="1" x14ac:dyDescent="0.3"/>
    <row r="249" s="77" customFormat="1" x14ac:dyDescent="0.3"/>
    <row r="250" s="77" customFormat="1" x14ac:dyDescent="0.3"/>
    <row r="251" s="77" customFormat="1" x14ac:dyDescent="0.3"/>
    <row r="252" s="77" customFormat="1" x14ac:dyDescent="0.3"/>
    <row r="253" s="77" customFormat="1" x14ac:dyDescent="0.3"/>
    <row r="254" s="77" customFormat="1" x14ac:dyDescent="0.3"/>
    <row r="255" s="77" customFormat="1" x14ac:dyDescent="0.3"/>
    <row r="256" s="77" customFormat="1" x14ac:dyDescent="0.3"/>
    <row r="257" s="77" customFormat="1" x14ac:dyDescent="0.3"/>
    <row r="258" s="77" customFormat="1" x14ac:dyDescent="0.3"/>
    <row r="259" s="77" customFormat="1" x14ac:dyDescent="0.3"/>
    <row r="260" s="77" customFormat="1" x14ac:dyDescent="0.3"/>
    <row r="261" s="77" customFormat="1" x14ac:dyDescent="0.3"/>
    <row r="262" s="77" customFormat="1" x14ac:dyDescent="0.3"/>
    <row r="263" s="77" customFormat="1" x14ac:dyDescent="0.3"/>
    <row r="264" s="77" customFormat="1" x14ac:dyDescent="0.3"/>
    <row r="265" s="77" customFormat="1" x14ac:dyDescent="0.3"/>
    <row r="266" s="77" customFormat="1" x14ac:dyDescent="0.3"/>
    <row r="267" s="77" customFormat="1" x14ac:dyDescent="0.3"/>
    <row r="268" s="77" customFormat="1" x14ac:dyDescent="0.3"/>
    <row r="269" s="77" customFormat="1" x14ac:dyDescent="0.3"/>
    <row r="270" s="77" customFormat="1" x14ac:dyDescent="0.3"/>
    <row r="271" s="77" customFormat="1" x14ac:dyDescent="0.3"/>
    <row r="272" s="77" customFormat="1" x14ac:dyDescent="0.3"/>
    <row r="273" s="77" customFormat="1" x14ac:dyDescent="0.3"/>
    <row r="274" s="77" customFormat="1" x14ac:dyDescent="0.3"/>
    <row r="275" s="77" customFormat="1" x14ac:dyDescent="0.3"/>
    <row r="276" s="77" customFormat="1" x14ac:dyDescent="0.3"/>
    <row r="277" s="77" customFormat="1" x14ac:dyDescent="0.3"/>
    <row r="278" s="77" customFormat="1" x14ac:dyDescent="0.3"/>
    <row r="279" s="77" customFormat="1" x14ac:dyDescent="0.3"/>
    <row r="280" s="77" customFormat="1" x14ac:dyDescent="0.3"/>
    <row r="281" s="77" customFormat="1" x14ac:dyDescent="0.3"/>
    <row r="282" s="77" customFormat="1" x14ac:dyDescent="0.3"/>
    <row r="283" s="77" customFormat="1" x14ac:dyDescent="0.3"/>
    <row r="284" s="77" customFormat="1" x14ac:dyDescent="0.3"/>
    <row r="285" s="77" customFormat="1" x14ac:dyDescent="0.3"/>
    <row r="286" s="77" customFormat="1" x14ac:dyDescent="0.3"/>
    <row r="287" s="77" customFormat="1" x14ac:dyDescent="0.3"/>
    <row r="288" s="77" customFormat="1" x14ac:dyDescent="0.3"/>
    <row r="289" s="77" customFormat="1" x14ac:dyDescent="0.3"/>
    <row r="290" s="77" customFormat="1" x14ac:dyDescent="0.3"/>
    <row r="291" s="77" customFormat="1" x14ac:dyDescent="0.3"/>
    <row r="292" s="77" customFormat="1" x14ac:dyDescent="0.3"/>
    <row r="293" s="77" customFormat="1" x14ac:dyDescent="0.3"/>
    <row r="294" s="77" customFormat="1" x14ac:dyDescent="0.3"/>
    <row r="295" s="77" customFormat="1" x14ac:dyDescent="0.3"/>
    <row r="296" s="77" customFormat="1" x14ac:dyDescent="0.3"/>
    <row r="297" s="77" customFormat="1" x14ac:dyDescent="0.3"/>
    <row r="298" s="77" customFormat="1" x14ac:dyDescent="0.3"/>
    <row r="299" s="77" customFormat="1" x14ac:dyDescent="0.3"/>
    <row r="300" s="77" customFormat="1" x14ac:dyDescent="0.3"/>
    <row r="301" s="77" customFormat="1" x14ac:dyDescent="0.3"/>
    <row r="302" s="77" customFormat="1" x14ac:dyDescent="0.3"/>
    <row r="303" s="77" customFormat="1" x14ac:dyDescent="0.3"/>
    <row r="304" s="77" customFormat="1" x14ac:dyDescent="0.3"/>
    <row r="305" s="77" customFormat="1" x14ac:dyDescent="0.3"/>
    <row r="306" s="77" customFormat="1" x14ac:dyDescent="0.3"/>
    <row r="307" s="77" customFormat="1" x14ac:dyDescent="0.3"/>
    <row r="308" s="77" customFormat="1" x14ac:dyDescent="0.3"/>
    <row r="309" s="77" customFormat="1" x14ac:dyDescent="0.3"/>
    <row r="310" s="77" customFormat="1" x14ac:dyDescent="0.3"/>
    <row r="311" s="77" customFormat="1" x14ac:dyDescent="0.3"/>
    <row r="312" s="77" customFormat="1" x14ac:dyDescent="0.3"/>
    <row r="313" s="77" customFormat="1" x14ac:dyDescent="0.3"/>
    <row r="314" s="77" customFormat="1" x14ac:dyDescent="0.3"/>
    <row r="315" s="77" customFormat="1" x14ac:dyDescent="0.3"/>
    <row r="316" s="77" customFormat="1" x14ac:dyDescent="0.3"/>
    <row r="317" s="77" customFormat="1" x14ac:dyDescent="0.3"/>
    <row r="318" s="77" customFormat="1" x14ac:dyDescent="0.3"/>
    <row r="319" s="77" customFormat="1" x14ac:dyDescent="0.3"/>
    <row r="320" s="77" customFormat="1" x14ac:dyDescent="0.3"/>
    <row r="321" s="77" customFormat="1" x14ac:dyDescent="0.3"/>
    <row r="322" s="77" customFormat="1" x14ac:dyDescent="0.3"/>
    <row r="323" s="77" customFormat="1" x14ac:dyDescent="0.3"/>
    <row r="324" s="77" customFormat="1" x14ac:dyDescent="0.3"/>
    <row r="325" s="77" customFormat="1" x14ac:dyDescent="0.3"/>
    <row r="326" s="77" customFormat="1" x14ac:dyDescent="0.3"/>
    <row r="327" s="77" customFormat="1" x14ac:dyDescent="0.3"/>
    <row r="328" s="77" customFormat="1" x14ac:dyDescent="0.3"/>
    <row r="329" s="77" customFormat="1" x14ac:dyDescent="0.3"/>
    <row r="330" s="77" customFormat="1" x14ac:dyDescent="0.3"/>
    <row r="331" s="77" customFormat="1" x14ac:dyDescent="0.3"/>
    <row r="332" s="77" customFormat="1" x14ac:dyDescent="0.3"/>
    <row r="333" s="77" customFormat="1" x14ac:dyDescent="0.3"/>
    <row r="334" s="77" customFormat="1" x14ac:dyDescent="0.3"/>
    <row r="335" s="77" customFormat="1" x14ac:dyDescent="0.3"/>
    <row r="336" s="77" customFormat="1" x14ac:dyDescent="0.3"/>
    <row r="337" s="77" customFormat="1" x14ac:dyDescent="0.3"/>
    <row r="338" s="77" customFormat="1" x14ac:dyDescent="0.3"/>
    <row r="339" s="77" customFormat="1" x14ac:dyDescent="0.3"/>
    <row r="340" s="77" customFormat="1" x14ac:dyDescent="0.3"/>
    <row r="341" s="77" customFormat="1" x14ac:dyDescent="0.3"/>
    <row r="342" s="77" customFormat="1" x14ac:dyDescent="0.3"/>
    <row r="343" s="77" customFormat="1" x14ac:dyDescent="0.3"/>
    <row r="344" s="77" customFormat="1" x14ac:dyDescent="0.3"/>
    <row r="345" s="77" customFormat="1" x14ac:dyDescent="0.3"/>
    <row r="346" s="77" customFormat="1" x14ac:dyDescent="0.3"/>
    <row r="347" s="77" customFormat="1" x14ac:dyDescent="0.3"/>
    <row r="348" s="77" customFormat="1" x14ac:dyDescent="0.3"/>
    <row r="349" s="77" customFormat="1" x14ac:dyDescent="0.3"/>
    <row r="350" s="77" customFormat="1" x14ac:dyDescent="0.3"/>
    <row r="351" s="77" customFormat="1" x14ac:dyDescent="0.3"/>
    <row r="352" s="77" customFormat="1" x14ac:dyDescent="0.3"/>
    <row r="353" s="77" customFormat="1" x14ac:dyDescent="0.3"/>
    <row r="354" s="77" customFormat="1" x14ac:dyDescent="0.3"/>
    <row r="355" s="77" customFormat="1" x14ac:dyDescent="0.3"/>
    <row r="356" s="77" customFormat="1" x14ac:dyDescent="0.3"/>
    <row r="357" s="77" customFormat="1" x14ac:dyDescent="0.3"/>
    <row r="358" s="77" customFormat="1" x14ac:dyDescent="0.3"/>
    <row r="359" s="77" customFormat="1" x14ac:dyDescent="0.3"/>
    <row r="360" s="77" customFormat="1" x14ac:dyDescent="0.3"/>
    <row r="361" s="77" customFormat="1" x14ac:dyDescent="0.3"/>
    <row r="362" s="77" customFormat="1" x14ac:dyDescent="0.3"/>
    <row r="363" s="77" customFormat="1" x14ac:dyDescent="0.3"/>
    <row r="364" s="77" customFormat="1" x14ac:dyDescent="0.3"/>
    <row r="365" s="77" customFormat="1" x14ac:dyDescent="0.3"/>
  </sheetData>
  <mergeCells count="4">
    <mergeCell ref="A4:E4"/>
    <mergeCell ref="M2:U2"/>
    <mergeCell ref="A2:E2"/>
    <mergeCell ref="A3:E3"/>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HO227"/>
  <sheetViews>
    <sheetView workbookViewId="0">
      <pane xSplit="2" ySplit="5" topLeftCell="C42" activePane="bottomRight" state="frozen"/>
      <selection pane="topRight" activeCell="C1" sqref="C1"/>
      <selection pane="bottomLeft" activeCell="A6" sqref="A6"/>
      <selection pane="bottomRight" activeCell="H7" sqref="H7:M130"/>
    </sheetView>
  </sheetViews>
  <sheetFormatPr baseColWidth="10" defaultColWidth="11.54296875" defaultRowHeight="15.5" x14ac:dyDescent="0.35"/>
  <cols>
    <col min="1" max="1" width="31.1796875" style="143" customWidth="1"/>
    <col min="2" max="2" width="7" style="141" hidden="1" customWidth="1"/>
    <col min="3" max="3" width="12.453125" style="141" customWidth="1"/>
    <col min="4" max="4" width="6.1796875" style="141" hidden="1" customWidth="1"/>
    <col min="5" max="5" width="6" style="141" hidden="1" customWidth="1"/>
    <col min="6" max="6" width="7.7265625" style="141" hidden="1" customWidth="1"/>
    <col min="7" max="7" width="8.1796875" style="141" hidden="1" customWidth="1"/>
    <col min="8" max="8" width="6.7265625" style="141" customWidth="1"/>
    <col min="9" max="10" width="7.453125" style="141" customWidth="1"/>
    <col min="11" max="11" width="6.81640625" style="141" hidden="1" customWidth="1"/>
    <col min="12" max="12" width="8" style="141" customWidth="1"/>
    <col min="13" max="13" width="7" style="141" customWidth="1"/>
    <col min="14" max="14" width="15.453125" style="141" hidden="1" customWidth="1"/>
    <col min="15" max="15" width="12.81640625" style="142" hidden="1" customWidth="1"/>
    <col min="16" max="22" width="8.81640625" style="141" customWidth="1"/>
    <col min="23" max="23" width="9.81640625" style="141" customWidth="1"/>
    <col min="24" max="223" width="8.81640625" style="141" customWidth="1"/>
    <col min="224" max="989" width="9.54296875" style="142" customWidth="1"/>
    <col min="990" max="16384" width="11.54296875" style="142"/>
  </cols>
  <sheetData>
    <row r="1" spans="1:223" x14ac:dyDescent="0.35">
      <c r="A1" s="140"/>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c r="GT1" s="142"/>
      <c r="GU1" s="142"/>
      <c r="GV1" s="142"/>
      <c r="GW1" s="142"/>
      <c r="GX1" s="142"/>
      <c r="GY1" s="142"/>
      <c r="GZ1" s="142"/>
      <c r="HA1" s="142"/>
      <c r="HB1" s="142"/>
      <c r="HC1" s="142"/>
      <c r="HD1" s="142"/>
      <c r="HE1" s="142"/>
      <c r="HF1" s="142"/>
      <c r="HG1" s="142"/>
      <c r="HH1" s="142"/>
      <c r="HI1" s="142"/>
      <c r="HJ1" s="142"/>
      <c r="HK1" s="142"/>
      <c r="HL1" s="142"/>
      <c r="HM1" s="142"/>
      <c r="HN1" s="142"/>
      <c r="HO1" s="142"/>
    </row>
    <row r="2" spans="1:223" s="141" customFormat="1" x14ac:dyDescent="0.35">
      <c r="A2" s="143"/>
      <c r="I2" s="142" t="s">
        <v>44</v>
      </c>
      <c r="J2" s="142"/>
      <c r="K2" s="142"/>
      <c r="L2" s="142"/>
      <c r="M2" s="142"/>
      <c r="P2" s="142"/>
      <c r="Q2" s="142"/>
      <c r="R2" s="142"/>
      <c r="S2" s="142"/>
      <c r="T2" s="142"/>
      <c r="U2" s="142"/>
      <c r="V2" s="144"/>
      <c r="Y2" s="142"/>
      <c r="Z2" s="142"/>
      <c r="AA2" s="142"/>
      <c r="AB2" s="142"/>
      <c r="AC2" s="142"/>
      <c r="AD2" s="142"/>
    </row>
    <row r="3" spans="1:223" x14ac:dyDescent="0.35">
      <c r="A3" s="140"/>
      <c r="I3" s="142" t="s">
        <v>45</v>
      </c>
      <c r="J3" s="142"/>
      <c r="K3" s="142"/>
      <c r="L3" s="142"/>
      <c r="M3" s="142"/>
      <c r="O3" s="141"/>
      <c r="P3" s="142"/>
      <c r="Q3" s="142"/>
      <c r="R3" s="142"/>
      <c r="S3" s="142"/>
      <c r="T3" s="142"/>
      <c r="U3" s="142"/>
      <c r="V3" s="144"/>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row>
    <row r="4" spans="1:223" s="141" customFormat="1" x14ac:dyDescent="0.35">
      <c r="A4" s="143"/>
      <c r="P4" s="142"/>
      <c r="Q4" s="142"/>
      <c r="R4" s="142"/>
      <c r="S4" s="142"/>
      <c r="T4" s="142"/>
      <c r="U4" s="142"/>
      <c r="V4" s="145"/>
      <c r="Y4" s="142"/>
      <c r="Z4" s="142"/>
      <c r="AA4" s="142"/>
      <c r="AB4" s="142"/>
      <c r="AC4" s="142"/>
      <c r="AD4" s="142"/>
    </row>
    <row r="5" spans="1:223" x14ac:dyDescent="0.35">
      <c r="B5" s="141" t="s">
        <v>46</v>
      </c>
      <c r="C5" s="141" t="s">
        <v>47</v>
      </c>
      <c r="D5" s="146" t="s">
        <v>48</v>
      </c>
      <c r="E5" s="146" t="s">
        <v>49</v>
      </c>
      <c r="F5" s="146" t="s">
        <v>50</v>
      </c>
      <c r="G5" s="146" t="s">
        <v>50</v>
      </c>
      <c r="H5" s="147" t="s">
        <v>51</v>
      </c>
      <c r="I5" s="148" t="s">
        <v>52</v>
      </c>
      <c r="J5" s="148" t="s">
        <v>53</v>
      </c>
      <c r="K5" s="148" t="s">
        <v>54</v>
      </c>
      <c r="L5" s="148" t="s">
        <v>55</v>
      </c>
      <c r="M5" s="149" t="s">
        <v>56</v>
      </c>
      <c r="N5" s="148" t="s">
        <v>57</v>
      </c>
      <c r="O5" s="148" t="s">
        <v>58</v>
      </c>
      <c r="P5" s="142"/>
      <c r="Q5" s="142"/>
      <c r="R5" s="142"/>
      <c r="S5" s="142"/>
      <c r="T5" s="142"/>
      <c r="U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row>
    <row r="6" spans="1:223" s="141" customFormat="1" x14ac:dyDescent="0.35">
      <c r="A6" s="143"/>
      <c r="E6" s="141" t="s">
        <v>59</v>
      </c>
      <c r="F6" s="141" t="s">
        <v>59</v>
      </c>
      <c r="G6" s="141" t="s">
        <v>60</v>
      </c>
      <c r="H6" s="141" t="s">
        <v>60</v>
      </c>
      <c r="P6" s="142"/>
      <c r="Q6" s="142"/>
      <c r="R6" s="142"/>
      <c r="S6" s="142"/>
      <c r="T6" s="142"/>
      <c r="U6" s="142"/>
      <c r="V6" s="145"/>
      <c r="Y6" s="142"/>
      <c r="Z6" s="142"/>
      <c r="AA6" s="142"/>
      <c r="AB6" s="142"/>
      <c r="AC6" s="142"/>
      <c r="AD6" s="142"/>
    </row>
    <row r="7" spans="1:223" x14ac:dyDescent="0.35">
      <c r="A7" s="150" t="s">
        <v>61</v>
      </c>
      <c r="C7" s="141">
        <v>1</v>
      </c>
      <c r="D7" s="151">
        <v>23.1</v>
      </c>
      <c r="E7" s="151">
        <v>76.400000000000006</v>
      </c>
      <c r="F7" s="152">
        <v>38.200000000000003</v>
      </c>
      <c r="G7" s="152">
        <v>8.8242000000000012</v>
      </c>
      <c r="H7" s="319">
        <v>0.52437</v>
      </c>
      <c r="I7" s="319">
        <v>0.12012</v>
      </c>
      <c r="J7" s="319">
        <v>0.74151000000000011</v>
      </c>
      <c r="K7" s="319">
        <v>0.45738000000000001</v>
      </c>
      <c r="L7" s="319">
        <v>9.0090000000000003E-2</v>
      </c>
      <c r="M7" s="319">
        <v>6.6989999999999994E-2</v>
      </c>
      <c r="N7" s="154">
        <v>0.27257999999999999</v>
      </c>
      <c r="O7" s="154">
        <v>0</v>
      </c>
      <c r="P7" s="142"/>
      <c r="Q7" s="142"/>
      <c r="R7" s="142"/>
      <c r="S7" s="142"/>
      <c r="T7" s="142"/>
      <c r="U7" s="142"/>
      <c r="V7" s="145"/>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row>
    <row r="8" spans="1:223" x14ac:dyDescent="0.35">
      <c r="A8" s="150" t="s">
        <v>62</v>
      </c>
      <c r="C8" s="141">
        <v>2</v>
      </c>
      <c r="D8" s="151">
        <v>41.9</v>
      </c>
      <c r="E8" s="151">
        <v>59.8</v>
      </c>
      <c r="F8" s="152">
        <v>29.9</v>
      </c>
      <c r="G8" s="152">
        <v>12.5281</v>
      </c>
      <c r="H8" s="319">
        <v>1.9357800000000001</v>
      </c>
      <c r="I8" s="319">
        <v>0.49861</v>
      </c>
      <c r="J8" s="319">
        <v>0.61173999999999995</v>
      </c>
      <c r="K8" s="319">
        <v>2.7151200000000002</v>
      </c>
      <c r="L8" s="319">
        <v>0.20111999999999999</v>
      </c>
      <c r="M8" s="319">
        <v>0.22626000000000002</v>
      </c>
      <c r="N8" s="154">
        <v>0.37684859999999998</v>
      </c>
      <c r="O8" s="154">
        <v>0.59510569999999996</v>
      </c>
      <c r="P8" s="142"/>
      <c r="Q8" s="142"/>
      <c r="R8" s="142"/>
      <c r="S8" s="142"/>
      <c r="T8" s="142"/>
      <c r="U8" s="142"/>
      <c r="V8" s="145"/>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row>
    <row r="9" spans="1:223" x14ac:dyDescent="0.35">
      <c r="A9" s="150" t="s">
        <v>63</v>
      </c>
      <c r="C9" s="141">
        <v>3</v>
      </c>
      <c r="D9" s="151">
        <v>30.6</v>
      </c>
      <c r="E9" s="151">
        <v>85</v>
      </c>
      <c r="F9" s="152">
        <v>42.5</v>
      </c>
      <c r="G9" s="152">
        <v>13.005000000000001</v>
      </c>
      <c r="H9" s="319">
        <v>0.56916</v>
      </c>
      <c r="I9" s="319">
        <v>0.11934000000000002</v>
      </c>
      <c r="J9" s="319">
        <v>0.91494000000000009</v>
      </c>
      <c r="K9" s="319">
        <v>0.23255999999999999</v>
      </c>
      <c r="L9" s="319">
        <v>0.11015999999999999</v>
      </c>
      <c r="M9" s="319">
        <v>8.8739999999999999E-2</v>
      </c>
      <c r="N9" s="154">
        <v>0.10098</v>
      </c>
      <c r="O9" s="154">
        <v>0</v>
      </c>
      <c r="P9" s="142"/>
      <c r="Q9" s="142"/>
      <c r="R9" s="142"/>
      <c r="S9" s="142"/>
      <c r="T9" s="145"/>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row>
    <row r="10" spans="1:223" x14ac:dyDescent="0.35">
      <c r="A10" s="150" t="s">
        <v>64</v>
      </c>
      <c r="C10" s="141">
        <v>4</v>
      </c>
      <c r="D10" s="151">
        <v>27.8</v>
      </c>
      <c r="E10" s="151">
        <v>73.900000000000006</v>
      </c>
      <c r="F10" s="152">
        <v>36.950000000000003</v>
      </c>
      <c r="G10" s="152">
        <v>10.2721</v>
      </c>
      <c r="H10" s="319">
        <v>0.7923</v>
      </c>
      <c r="I10" s="319">
        <v>0.25575999999999999</v>
      </c>
      <c r="J10" s="319">
        <v>0.72557999999999989</v>
      </c>
      <c r="K10" s="319">
        <v>0.44480000000000003</v>
      </c>
      <c r="L10" s="319">
        <v>0.12232000000000001</v>
      </c>
      <c r="M10" s="319">
        <v>8.6180000000000007E-2</v>
      </c>
      <c r="N10" s="154">
        <v>0.63661999999999996</v>
      </c>
      <c r="O10" s="154">
        <v>0</v>
      </c>
      <c r="P10" s="142"/>
      <c r="Q10" s="142"/>
      <c r="R10" s="142"/>
      <c r="S10" s="142"/>
      <c r="T10" s="142"/>
      <c r="U10" s="142"/>
      <c r="V10" s="145"/>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row>
    <row r="11" spans="1:223" x14ac:dyDescent="0.35">
      <c r="A11" s="150" t="s">
        <v>65</v>
      </c>
      <c r="C11" s="141">
        <v>5</v>
      </c>
      <c r="D11" s="151">
        <v>31.4</v>
      </c>
      <c r="E11" s="151">
        <v>78.8</v>
      </c>
      <c r="F11" s="152">
        <v>39.4</v>
      </c>
      <c r="G11" s="152">
        <v>12.371599999999999</v>
      </c>
      <c r="H11" s="319">
        <v>0.90117999999999998</v>
      </c>
      <c r="I11" s="319">
        <v>0.18211999999999995</v>
      </c>
      <c r="J11" s="319">
        <v>1.30938</v>
      </c>
      <c r="K11" s="319">
        <v>0.59345999999999999</v>
      </c>
      <c r="L11" s="319">
        <v>0.12873999999999999</v>
      </c>
      <c r="M11" s="319">
        <v>0.11303999999999999</v>
      </c>
      <c r="N11" s="154">
        <v>0.55264000000000002</v>
      </c>
      <c r="O11" s="154">
        <v>0</v>
      </c>
      <c r="P11" s="142"/>
      <c r="Q11" s="142"/>
      <c r="R11" s="142"/>
      <c r="S11" s="142"/>
      <c r="T11" s="142"/>
      <c r="U11" s="142"/>
      <c r="V11" s="145"/>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row>
    <row r="12" spans="1:223" x14ac:dyDescent="0.35">
      <c r="A12" s="150" t="s">
        <v>66</v>
      </c>
      <c r="C12" s="141">
        <v>6</v>
      </c>
      <c r="D12" s="151">
        <v>6.36</v>
      </c>
      <c r="E12" s="151">
        <v>70.900000000000006</v>
      </c>
      <c r="F12" s="152">
        <v>35.450000000000003</v>
      </c>
      <c r="G12" s="152">
        <v>2.2546200000000001</v>
      </c>
      <c r="H12" s="319">
        <v>0.33262800000000003</v>
      </c>
      <c r="I12" s="319">
        <v>4.7064000000000002E-2</v>
      </c>
      <c r="J12" s="319">
        <v>0.53869200000000006</v>
      </c>
      <c r="K12" s="319">
        <v>8.5860000000000006E-2</v>
      </c>
      <c r="L12" s="319">
        <v>4.7700000000000006E-2</v>
      </c>
      <c r="M12" s="319">
        <v>3.0528E-2</v>
      </c>
      <c r="N12" s="154">
        <v>9.5399999999999999E-3</v>
      </c>
      <c r="O12" s="154">
        <v>0</v>
      </c>
      <c r="P12" s="142"/>
      <c r="Q12" s="142"/>
      <c r="R12" s="142"/>
      <c r="S12" s="142"/>
      <c r="T12" s="142"/>
      <c r="U12" s="142"/>
      <c r="V12" s="145"/>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row>
    <row r="13" spans="1:223" x14ac:dyDescent="0.35">
      <c r="A13" s="150" t="s">
        <v>67</v>
      </c>
      <c r="C13" s="141">
        <v>7</v>
      </c>
      <c r="D13" s="151">
        <v>62.6</v>
      </c>
      <c r="E13" s="151">
        <v>36.9</v>
      </c>
      <c r="F13" s="152">
        <v>22.5</v>
      </c>
      <c r="G13" s="152">
        <v>14.085000000000001</v>
      </c>
      <c r="H13" s="319">
        <v>0.71989999999999998</v>
      </c>
      <c r="I13" s="319">
        <v>0.13772000000000001</v>
      </c>
      <c r="J13" s="319">
        <v>0.53210000000000002</v>
      </c>
      <c r="K13" s="319">
        <v>1.9406000000000001</v>
      </c>
      <c r="L13" s="319">
        <v>0.27544000000000002</v>
      </c>
      <c r="M13" s="319">
        <v>0.12520000000000001</v>
      </c>
      <c r="N13" s="154">
        <v>1.9969400000000002E-2</v>
      </c>
      <c r="O13" s="154">
        <v>0.27794400000000002</v>
      </c>
      <c r="P13" s="142"/>
      <c r="Q13" s="142"/>
      <c r="R13" s="142"/>
      <c r="S13" s="142"/>
      <c r="T13" s="142"/>
      <c r="U13" s="142"/>
      <c r="V13" s="145"/>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row>
    <row r="14" spans="1:223" x14ac:dyDescent="0.35">
      <c r="A14" s="150" t="s">
        <v>257</v>
      </c>
      <c r="C14" s="141">
        <v>8</v>
      </c>
      <c r="D14" s="151">
        <v>64.5</v>
      </c>
      <c r="E14" s="151">
        <v>39.5</v>
      </c>
      <c r="F14" s="152">
        <v>22.5</v>
      </c>
      <c r="G14" s="152">
        <v>14.512499999999999</v>
      </c>
      <c r="H14" s="319">
        <v>0.93524999999999991</v>
      </c>
      <c r="I14" s="319">
        <v>0.19995000000000002</v>
      </c>
      <c r="J14" s="319">
        <v>0.6321</v>
      </c>
      <c r="K14" s="319">
        <v>1.7673000000000001</v>
      </c>
      <c r="L14" s="319">
        <v>0.29025000000000001</v>
      </c>
      <c r="M14" s="319">
        <v>0.16125</v>
      </c>
      <c r="N14" s="154">
        <v>2.0511000000000001E-2</v>
      </c>
      <c r="O14" s="154">
        <v>0.28638000000000002</v>
      </c>
      <c r="P14" s="142"/>
      <c r="Q14" s="142"/>
      <c r="R14" s="142"/>
      <c r="S14" s="142"/>
      <c r="T14" s="142"/>
      <c r="U14" s="142"/>
      <c r="V14" s="145"/>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row>
    <row r="15" spans="1:223" x14ac:dyDescent="0.35">
      <c r="A15" s="150" t="s">
        <v>68</v>
      </c>
      <c r="C15" s="141">
        <v>9</v>
      </c>
      <c r="D15" s="151">
        <v>6.77</v>
      </c>
      <c r="E15" s="151">
        <v>70.3</v>
      </c>
      <c r="F15" s="151">
        <v>44.6</v>
      </c>
      <c r="G15" s="152">
        <v>3.0194200000000002</v>
      </c>
      <c r="H15" s="319">
        <v>0.54904699999999995</v>
      </c>
      <c r="I15" s="319">
        <v>9.8165000000000002E-2</v>
      </c>
      <c r="J15" s="319">
        <v>0.43666499999999997</v>
      </c>
      <c r="K15" s="319">
        <v>0</v>
      </c>
      <c r="L15" s="319">
        <v>4.9421E-2</v>
      </c>
      <c r="M15" s="319">
        <v>2.1663999999999999E-2</v>
      </c>
      <c r="N15" s="154">
        <v>1.4217E-2</v>
      </c>
      <c r="O15" s="154">
        <v>0</v>
      </c>
      <c r="P15" s="142"/>
      <c r="Q15" s="142"/>
      <c r="R15" s="142"/>
      <c r="S15" s="142"/>
      <c r="T15" s="142"/>
      <c r="U15" s="142"/>
      <c r="V15" s="145"/>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row>
    <row r="16" spans="1:223" x14ac:dyDescent="0.35">
      <c r="A16" s="150" t="s">
        <v>77</v>
      </c>
      <c r="C16" s="141">
        <v>10</v>
      </c>
      <c r="D16" s="151">
        <v>38</v>
      </c>
      <c r="E16" s="151">
        <v>64.599999999999994</v>
      </c>
      <c r="F16" s="151">
        <v>33.6</v>
      </c>
      <c r="G16" s="152">
        <v>12.767999999999999</v>
      </c>
      <c r="H16" s="319">
        <v>0.83979999999999999</v>
      </c>
      <c r="I16" s="319">
        <v>0.3382</v>
      </c>
      <c r="J16" s="319">
        <v>0.76760000000000006</v>
      </c>
      <c r="K16" s="319">
        <v>1.6112</v>
      </c>
      <c r="L16" s="319">
        <v>0.32299999999999995</v>
      </c>
      <c r="M16" s="319">
        <v>0.89300000000000002</v>
      </c>
      <c r="N16" s="154">
        <v>8.9452000000000004E-2</v>
      </c>
      <c r="O16" s="154">
        <v>0.16719999999999999</v>
      </c>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row>
    <row r="17" spans="1:223" x14ac:dyDescent="0.35">
      <c r="A17" s="150" t="s">
        <v>69</v>
      </c>
      <c r="C17" s="141">
        <v>11</v>
      </c>
      <c r="D17" s="151">
        <v>94.2</v>
      </c>
      <c r="E17" s="151">
        <v>96.1</v>
      </c>
      <c r="F17" s="151">
        <v>51.6</v>
      </c>
      <c r="G17" s="152">
        <v>48.607200000000006</v>
      </c>
      <c r="H17" s="319">
        <v>13.2822</v>
      </c>
      <c r="I17" s="319">
        <v>0.36737999999999998</v>
      </c>
      <c r="J17" s="319">
        <v>0.18840000000000001</v>
      </c>
      <c r="K17" s="319">
        <v>0.64056000000000013</v>
      </c>
      <c r="L17" s="319">
        <v>7.536000000000001E-2</v>
      </c>
      <c r="M17" s="319">
        <v>1.6296600000000001</v>
      </c>
      <c r="N17" s="154">
        <v>0.16014</v>
      </c>
      <c r="O17" s="154">
        <v>0.16419059999999999</v>
      </c>
      <c r="P17" s="142"/>
      <c r="Q17" s="142"/>
      <c r="R17" s="142"/>
      <c r="S17" s="142"/>
      <c r="T17" s="142"/>
      <c r="U17" s="142"/>
      <c r="V17" s="145"/>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row>
    <row r="18" spans="1:223" x14ac:dyDescent="0.35">
      <c r="A18" s="150" t="s">
        <v>70</v>
      </c>
      <c r="C18" s="141">
        <v>12</v>
      </c>
      <c r="D18" s="151">
        <v>89.6</v>
      </c>
      <c r="E18" s="155">
        <v>95.7</v>
      </c>
      <c r="F18" s="155">
        <v>50.1</v>
      </c>
      <c r="G18" s="152">
        <v>44.889600000000002</v>
      </c>
      <c r="H18" s="319">
        <v>13.3504</v>
      </c>
      <c r="I18" s="319">
        <v>0.27776000000000001</v>
      </c>
      <c r="J18" s="319">
        <v>0.21503999999999998</v>
      </c>
      <c r="K18" s="319">
        <v>0.89599999999999991</v>
      </c>
      <c r="L18" s="319">
        <v>8.0640000000000003E-2</v>
      </c>
      <c r="M18" s="319">
        <v>2.11456</v>
      </c>
      <c r="N18" s="154">
        <v>0.17176319999999998</v>
      </c>
      <c r="O18" s="154">
        <v>0.25446399999999997</v>
      </c>
      <c r="P18" s="142"/>
      <c r="Q18" s="142"/>
      <c r="R18" s="142"/>
      <c r="S18" s="142"/>
      <c r="T18" s="142"/>
      <c r="U18" s="142"/>
      <c r="V18" s="145"/>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row>
    <row r="19" spans="1:223" x14ac:dyDescent="0.35">
      <c r="A19" s="150" t="s">
        <v>71</v>
      </c>
      <c r="C19" s="141">
        <v>13</v>
      </c>
      <c r="D19" s="151">
        <v>5.13</v>
      </c>
      <c r="E19" s="155">
        <v>85.8</v>
      </c>
      <c r="F19" s="155">
        <v>50.5</v>
      </c>
      <c r="G19" s="152">
        <v>2.5906500000000001</v>
      </c>
      <c r="H19" s="319">
        <v>0.25290899999999999</v>
      </c>
      <c r="I19" s="319">
        <v>3.0779999999999998E-2</v>
      </c>
      <c r="J19" s="319">
        <v>0.32113799999999998</v>
      </c>
      <c r="K19" s="319">
        <v>1.4876999999999998E-2</v>
      </c>
      <c r="L19" s="319">
        <v>2.4623999999999997E-2</v>
      </c>
      <c r="M19" s="319">
        <v>0</v>
      </c>
      <c r="N19" s="154">
        <v>4.0014000000000001E-2</v>
      </c>
      <c r="O19" s="154">
        <v>3.7833749999999999E-2</v>
      </c>
      <c r="P19" s="142"/>
      <c r="Q19" s="142"/>
      <c r="R19" s="142"/>
      <c r="S19" s="142"/>
      <c r="T19" s="142"/>
      <c r="U19" s="142"/>
      <c r="V19" s="145"/>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row>
    <row r="20" spans="1:223" x14ac:dyDescent="0.35">
      <c r="A20" s="150" t="s">
        <v>72</v>
      </c>
      <c r="C20" s="141">
        <v>14</v>
      </c>
      <c r="D20" s="151">
        <v>49.9</v>
      </c>
      <c r="E20" s="151">
        <v>65.8</v>
      </c>
      <c r="F20" s="151">
        <v>34.5</v>
      </c>
      <c r="G20" s="152">
        <v>17.215499999999999</v>
      </c>
      <c r="H20" s="319">
        <v>2.42015</v>
      </c>
      <c r="I20" s="319">
        <v>0.49400999999999995</v>
      </c>
      <c r="J20" s="319">
        <v>6.8861999999999997</v>
      </c>
      <c r="K20" s="319">
        <v>8.9819999999999997E-2</v>
      </c>
      <c r="L20" s="319">
        <v>0.36926000000000003</v>
      </c>
      <c r="M20" s="319">
        <v>0.63373000000000002</v>
      </c>
      <c r="N20" s="154">
        <v>0.103293</v>
      </c>
      <c r="O20" s="154">
        <v>0.1240015</v>
      </c>
      <c r="P20" s="142"/>
      <c r="Q20" s="142"/>
      <c r="R20" s="142"/>
      <c r="S20" s="142"/>
      <c r="T20" s="142"/>
      <c r="U20" s="142"/>
      <c r="V20" s="145"/>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row>
    <row r="21" spans="1:223" x14ac:dyDescent="0.35">
      <c r="A21" s="150" t="s">
        <v>258</v>
      </c>
      <c r="C21" s="141">
        <v>15</v>
      </c>
      <c r="D21" s="151">
        <v>65.099999999999994</v>
      </c>
      <c r="E21" s="151">
        <v>68.099999999999994</v>
      </c>
      <c r="F21" s="151">
        <v>35.5</v>
      </c>
      <c r="G21" s="152">
        <v>23.110499999999998</v>
      </c>
      <c r="H21" s="319">
        <v>3.4047300000000003</v>
      </c>
      <c r="I21" s="319">
        <v>0.13670999999999997</v>
      </c>
      <c r="J21" s="319">
        <v>4.7523</v>
      </c>
      <c r="K21" s="319">
        <v>0.37757999999999997</v>
      </c>
      <c r="L21" s="319">
        <v>9.7649999999999987E-2</v>
      </c>
      <c r="M21" s="319">
        <v>1.1718</v>
      </c>
      <c r="N21" s="154">
        <v>2.1116486999999999</v>
      </c>
      <c r="O21" s="154">
        <v>0.34861049999999993</v>
      </c>
      <c r="P21" s="142"/>
      <c r="Q21" s="142"/>
      <c r="R21" s="142"/>
      <c r="S21" s="142"/>
      <c r="T21" s="142"/>
      <c r="U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row>
    <row r="22" spans="1:223" x14ac:dyDescent="0.35">
      <c r="A22" s="150" t="s">
        <v>73</v>
      </c>
      <c r="C22" s="141">
        <v>16</v>
      </c>
      <c r="D22" s="151"/>
      <c r="E22" s="151"/>
      <c r="F22" s="151"/>
      <c r="G22" s="152"/>
      <c r="H22" s="319"/>
      <c r="I22" s="319"/>
      <c r="J22" s="319">
        <v>7.4050632911392409</v>
      </c>
      <c r="K22" s="319"/>
      <c r="L22" s="319">
        <v>6.029776674937966</v>
      </c>
      <c r="M22" s="319">
        <v>17</v>
      </c>
      <c r="N22" s="154">
        <v>0</v>
      </c>
      <c r="O22" s="154">
        <v>0</v>
      </c>
      <c r="P22" s="142"/>
      <c r="Q22" s="142"/>
      <c r="R22" s="142"/>
      <c r="S22" s="142"/>
      <c r="T22" s="142"/>
      <c r="U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row>
    <row r="23" spans="1:223" x14ac:dyDescent="0.35">
      <c r="A23" s="150" t="s">
        <v>74</v>
      </c>
      <c r="C23" s="141">
        <v>17</v>
      </c>
      <c r="D23" s="151"/>
      <c r="E23" s="151"/>
      <c r="F23" s="151"/>
      <c r="G23" s="152"/>
      <c r="H23" s="319"/>
      <c r="I23" s="319"/>
      <c r="J23" s="319">
        <v>18.263269639065818</v>
      </c>
      <c r="K23" s="319"/>
      <c r="L23" s="319">
        <v>4.8238213399503724</v>
      </c>
      <c r="M23" s="319">
        <v>18</v>
      </c>
      <c r="N23" s="154"/>
      <c r="O23" s="154"/>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row>
    <row r="24" spans="1:223" x14ac:dyDescent="0.35">
      <c r="A24" s="150" t="s">
        <v>75</v>
      </c>
      <c r="C24" s="141">
        <v>18</v>
      </c>
      <c r="D24" s="151">
        <v>14</v>
      </c>
      <c r="E24" s="151"/>
      <c r="F24" s="151"/>
      <c r="G24" s="152"/>
      <c r="H24" s="319">
        <v>0.33</v>
      </c>
      <c r="I24" s="319">
        <v>0.31</v>
      </c>
      <c r="J24" s="319">
        <v>0.22</v>
      </c>
      <c r="K24" s="319"/>
      <c r="L24" s="319">
        <v>0.18</v>
      </c>
      <c r="M24" s="319">
        <v>0.08</v>
      </c>
      <c r="N24" s="154"/>
      <c r="O24" s="154"/>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row>
    <row r="25" spans="1:223" x14ac:dyDescent="0.35">
      <c r="A25" s="150" t="s">
        <v>76</v>
      </c>
      <c r="C25" s="141">
        <v>19</v>
      </c>
      <c r="D25" s="151"/>
      <c r="E25" s="151"/>
      <c r="F25" s="151"/>
      <c r="G25" s="152"/>
      <c r="H25" s="319"/>
      <c r="I25" s="319"/>
      <c r="J25" s="319"/>
      <c r="K25" s="319">
        <v>34.05094905094905</v>
      </c>
      <c r="L25" s="319"/>
      <c r="M25" s="319"/>
      <c r="N25" s="154"/>
      <c r="O25" s="154"/>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row>
    <row r="26" spans="1:223" x14ac:dyDescent="0.35">
      <c r="A26" s="150" t="s">
        <v>259</v>
      </c>
      <c r="C26" s="141">
        <v>20</v>
      </c>
      <c r="D26" s="151"/>
      <c r="E26" s="151"/>
      <c r="F26" s="151"/>
      <c r="G26" s="152"/>
      <c r="H26" s="319"/>
      <c r="I26" s="319"/>
      <c r="J26" s="319"/>
      <c r="K26" s="319"/>
      <c r="L26" s="319">
        <v>15.074441687344914</v>
      </c>
      <c r="M26" s="319">
        <v>20</v>
      </c>
      <c r="N26" s="154">
        <v>0</v>
      </c>
      <c r="O26" s="154">
        <v>0</v>
      </c>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row>
    <row r="27" spans="1:223" x14ac:dyDescent="0.35">
      <c r="A27" s="150" t="s">
        <v>221</v>
      </c>
      <c r="C27" s="141">
        <v>21</v>
      </c>
      <c r="D27" s="151"/>
      <c r="E27" s="151"/>
      <c r="F27" s="151"/>
      <c r="G27" s="152"/>
      <c r="H27" s="319"/>
      <c r="I27" s="319"/>
      <c r="J27" s="319"/>
      <c r="K27" s="319"/>
      <c r="L27" s="319"/>
      <c r="M27" s="319">
        <v>90</v>
      </c>
      <c r="N27" s="154"/>
      <c r="O27" s="154"/>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row>
    <row r="28" spans="1:223" x14ac:dyDescent="0.35">
      <c r="A28" s="314" t="s">
        <v>131</v>
      </c>
      <c r="B28" s="315"/>
      <c r="C28" s="315">
        <v>22</v>
      </c>
      <c r="D28" s="316"/>
      <c r="E28" s="316"/>
      <c r="F28" s="316"/>
      <c r="G28" s="316"/>
      <c r="H28" s="316"/>
      <c r="I28" s="316"/>
      <c r="J28" s="316"/>
      <c r="K28" s="316"/>
      <c r="L28" s="316"/>
      <c r="M28" s="316"/>
      <c r="N28" s="151"/>
      <c r="O28" s="155"/>
    </row>
    <row r="29" spans="1:223" x14ac:dyDescent="0.35">
      <c r="A29" s="314" t="s">
        <v>132</v>
      </c>
      <c r="B29" s="315"/>
      <c r="C29" s="315">
        <v>23</v>
      </c>
      <c r="D29" s="316"/>
      <c r="E29" s="316"/>
      <c r="F29" s="316"/>
      <c r="G29" s="321"/>
      <c r="H29" s="316"/>
      <c r="I29" s="316"/>
      <c r="J29" s="316"/>
      <c r="K29" s="319"/>
      <c r="L29" s="319"/>
      <c r="M29" s="319"/>
      <c r="N29" s="154"/>
      <c r="O29" s="154"/>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row>
    <row r="30" spans="1:223" x14ac:dyDescent="0.35">
      <c r="A30" s="314" t="s">
        <v>133</v>
      </c>
      <c r="B30" s="315"/>
      <c r="C30" s="315">
        <v>24</v>
      </c>
      <c r="D30" s="316"/>
      <c r="E30" s="316"/>
      <c r="F30" s="316"/>
      <c r="G30" s="321"/>
      <c r="H30" s="319"/>
      <c r="I30" s="319"/>
      <c r="J30" s="319"/>
      <c r="K30" s="319"/>
      <c r="L30" s="319"/>
      <c r="M30" s="319"/>
      <c r="N30" s="154"/>
      <c r="O30" s="154"/>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row>
    <row r="31" spans="1:223" x14ac:dyDescent="0.35">
      <c r="A31" s="314" t="s">
        <v>134</v>
      </c>
      <c r="B31" s="315"/>
      <c r="C31" s="315">
        <v>25</v>
      </c>
      <c r="D31" s="316"/>
      <c r="E31" s="316"/>
      <c r="F31" s="316"/>
      <c r="G31" s="321"/>
      <c r="H31" s="319"/>
      <c r="I31" s="319"/>
      <c r="J31" s="319"/>
      <c r="K31" s="319"/>
      <c r="L31" s="319"/>
      <c r="M31" s="319"/>
      <c r="N31" s="154"/>
      <c r="O31" s="154"/>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2"/>
      <c r="FG31" s="142"/>
      <c r="FH31" s="142"/>
      <c r="FI31" s="142"/>
      <c r="FJ31" s="142"/>
      <c r="FK31" s="142"/>
      <c r="FL31" s="142"/>
      <c r="FM31" s="142"/>
      <c r="FN31" s="142"/>
      <c r="FO31" s="142"/>
      <c r="FP31" s="142"/>
      <c r="FQ31" s="142"/>
      <c r="FR31" s="142"/>
      <c r="FS31" s="142"/>
      <c r="FT31" s="142"/>
      <c r="FU31" s="142"/>
      <c r="FV31" s="142"/>
      <c r="FW31" s="142"/>
      <c r="FX31" s="142"/>
      <c r="FY31" s="142"/>
      <c r="FZ31" s="142"/>
      <c r="GA31" s="142"/>
      <c r="GB31" s="142"/>
      <c r="GC31" s="142"/>
      <c r="GD31" s="142"/>
      <c r="GE31" s="142"/>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row>
    <row r="32" spans="1:223" x14ac:dyDescent="0.35">
      <c r="A32" s="314" t="s">
        <v>135</v>
      </c>
      <c r="B32" s="315"/>
      <c r="C32" s="315">
        <v>26</v>
      </c>
      <c r="D32" s="316"/>
      <c r="E32" s="316"/>
      <c r="F32" s="316"/>
      <c r="G32" s="316"/>
      <c r="H32" s="316"/>
      <c r="I32" s="316"/>
      <c r="J32" s="316"/>
      <c r="K32" s="316"/>
      <c r="L32" s="316"/>
      <c r="M32" s="316"/>
      <c r="N32" s="151"/>
      <c r="O32" s="155"/>
    </row>
    <row r="33" spans="1:223" x14ac:dyDescent="0.35">
      <c r="A33" s="156" t="s">
        <v>78</v>
      </c>
      <c r="B33" s="141" t="s">
        <v>79</v>
      </c>
      <c r="C33" s="141">
        <v>27</v>
      </c>
      <c r="D33" s="151"/>
      <c r="E33" s="151"/>
      <c r="F33" s="151"/>
      <c r="G33" s="151"/>
      <c r="H33" s="322">
        <v>2.5</v>
      </c>
      <c r="I33" s="322">
        <v>0.59816901408450718</v>
      </c>
      <c r="J33" s="322">
        <v>0.24069999999999997</v>
      </c>
      <c r="K33" s="322">
        <v>8.0000000000000002E-3</v>
      </c>
      <c r="L33" s="322">
        <v>3.6178660049627796E-2</v>
      </c>
      <c r="M33" s="322">
        <v>0.15</v>
      </c>
      <c r="N33" s="157">
        <v>5.8999999999999997E-2</v>
      </c>
      <c r="O33" s="154">
        <v>0</v>
      </c>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row>
    <row r="34" spans="1:223" x14ac:dyDescent="0.35">
      <c r="A34" s="150" t="s">
        <v>80</v>
      </c>
      <c r="B34" s="141" t="s">
        <v>81</v>
      </c>
      <c r="C34" s="141">
        <v>28</v>
      </c>
      <c r="D34" s="151"/>
      <c r="E34" s="151"/>
      <c r="F34" s="151"/>
      <c r="G34" s="151"/>
      <c r="H34" s="323">
        <v>2.7</v>
      </c>
      <c r="I34" s="323">
        <v>0.59816901408450718</v>
      </c>
      <c r="J34" s="322">
        <v>0.24069999999999997</v>
      </c>
      <c r="K34" s="323">
        <v>8.0000000000000002E-3</v>
      </c>
      <c r="L34" s="322">
        <v>3.6178660049627796E-2</v>
      </c>
      <c r="M34" s="323">
        <v>0.15</v>
      </c>
      <c r="N34" s="157">
        <v>5.8999999999999997E-2</v>
      </c>
      <c r="O34" s="154">
        <v>0</v>
      </c>
      <c r="P34" s="142"/>
      <c r="Q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row>
    <row r="35" spans="1:223" x14ac:dyDescent="0.35">
      <c r="A35" s="150" t="s">
        <v>260</v>
      </c>
      <c r="C35" s="141">
        <v>29</v>
      </c>
      <c r="D35" s="151"/>
      <c r="E35" s="151"/>
      <c r="F35" s="151"/>
      <c r="G35" s="151"/>
      <c r="H35" s="322">
        <v>2.56</v>
      </c>
      <c r="I35" s="322">
        <v>0.51084507042253513</v>
      </c>
      <c r="J35" s="322">
        <v>0.19919999999999999</v>
      </c>
      <c r="K35" s="322">
        <v>1.9E-2</v>
      </c>
      <c r="L35" s="324">
        <v>3.0148883374689829E-2</v>
      </c>
      <c r="M35" s="325">
        <v>0.13</v>
      </c>
      <c r="N35" s="157">
        <v>4.2000000000000003E-2</v>
      </c>
      <c r="O35" s="154">
        <v>0</v>
      </c>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row>
    <row r="36" spans="1:223" x14ac:dyDescent="0.35">
      <c r="A36" s="150" t="s">
        <v>82</v>
      </c>
      <c r="B36" s="159"/>
      <c r="C36" s="141">
        <v>30</v>
      </c>
      <c r="D36" s="151"/>
      <c r="E36" s="151"/>
      <c r="F36" s="151"/>
      <c r="G36" s="151"/>
      <c r="H36" s="322">
        <v>3.5</v>
      </c>
      <c r="I36" s="322">
        <v>0.55887323943661971</v>
      </c>
      <c r="J36" s="322">
        <v>0.24899999999999997</v>
      </c>
      <c r="K36" s="322">
        <v>1.0999999999999999E-2</v>
      </c>
      <c r="L36" s="322">
        <v>3.6178660049627796E-2</v>
      </c>
      <c r="M36" s="326">
        <v>0.16</v>
      </c>
      <c r="N36" s="157">
        <v>7.0000000000000007E-2</v>
      </c>
      <c r="O36" s="154">
        <v>0</v>
      </c>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c r="EN36" s="142"/>
      <c r="EO36" s="142"/>
      <c r="EP36" s="142"/>
      <c r="EQ36" s="142"/>
      <c r="ER36" s="142"/>
      <c r="ES36" s="142"/>
      <c r="ET36" s="142"/>
      <c r="EU36" s="142"/>
      <c r="EV36" s="142"/>
      <c r="EW36" s="142"/>
      <c r="EX36" s="142"/>
      <c r="EY36" s="142"/>
      <c r="EZ36" s="142"/>
      <c r="FA36" s="142"/>
      <c r="FB36" s="142"/>
      <c r="FC36" s="142"/>
      <c r="FD36" s="142"/>
      <c r="FE36" s="142"/>
      <c r="FF36" s="142"/>
      <c r="FG36" s="142"/>
      <c r="FH36" s="142"/>
      <c r="FI36" s="142"/>
      <c r="FJ36" s="142"/>
      <c r="FK36" s="142"/>
      <c r="FL36" s="142"/>
      <c r="FM36" s="142"/>
      <c r="FN36" s="142"/>
      <c r="FO36" s="142"/>
      <c r="FP36" s="142"/>
      <c r="FQ36" s="142"/>
      <c r="FR36" s="142"/>
      <c r="FS36" s="142"/>
      <c r="FT36" s="142"/>
      <c r="FU36" s="142"/>
      <c r="FV36" s="142"/>
      <c r="FW36" s="142"/>
      <c r="FX36" s="142"/>
      <c r="FY36" s="142"/>
      <c r="FZ36" s="142"/>
      <c r="GA36" s="142"/>
      <c r="GB36" s="142"/>
      <c r="GC36" s="142"/>
      <c r="GD36" s="142"/>
      <c r="GE36" s="142"/>
      <c r="GF36" s="142"/>
      <c r="GG36" s="142"/>
      <c r="GH36" s="142"/>
      <c r="GI36" s="142"/>
      <c r="GJ36" s="142"/>
      <c r="GK36" s="142"/>
      <c r="GL36" s="142"/>
      <c r="GM36" s="142"/>
      <c r="GN36" s="142"/>
      <c r="GO36" s="142"/>
      <c r="GP36" s="142"/>
      <c r="GQ36" s="142"/>
      <c r="GR36" s="142"/>
      <c r="GS36" s="142"/>
      <c r="GT36" s="142"/>
      <c r="GU36" s="142"/>
      <c r="GV36" s="142"/>
      <c r="GW36" s="142"/>
      <c r="GX36" s="142"/>
      <c r="GY36" s="142"/>
      <c r="GZ36" s="142"/>
      <c r="HA36" s="142"/>
      <c r="HB36" s="142"/>
      <c r="HC36" s="142"/>
      <c r="HD36" s="142"/>
      <c r="HE36" s="142"/>
      <c r="HF36" s="142"/>
      <c r="HG36" s="142"/>
      <c r="HH36" s="142"/>
      <c r="HI36" s="142"/>
      <c r="HJ36" s="142"/>
      <c r="HK36" s="142"/>
      <c r="HL36" s="142"/>
      <c r="HM36" s="142"/>
      <c r="HN36" s="142"/>
      <c r="HO36" s="142"/>
    </row>
    <row r="37" spans="1:223" x14ac:dyDescent="0.35">
      <c r="A37" s="150" t="s">
        <v>83</v>
      </c>
      <c r="B37" s="159"/>
      <c r="C37" s="141">
        <v>31</v>
      </c>
      <c r="D37" s="151">
        <v>30</v>
      </c>
      <c r="E37" s="151"/>
      <c r="F37" s="151"/>
      <c r="G37" s="151"/>
      <c r="H37" s="319">
        <v>0.33999999999999997</v>
      </c>
      <c r="I37" s="319">
        <v>6.9999999999999993E-2</v>
      </c>
      <c r="J37" s="319">
        <v>0.4</v>
      </c>
      <c r="K37" s="319">
        <v>0</v>
      </c>
      <c r="L37" s="316">
        <v>0.05</v>
      </c>
      <c r="M37" s="320">
        <v>0.05</v>
      </c>
      <c r="N37" s="154"/>
      <c r="O37" s="154"/>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142"/>
      <c r="FG37" s="142"/>
      <c r="FH37" s="142"/>
      <c r="FI37" s="142"/>
      <c r="FJ37" s="142"/>
      <c r="FK37" s="142"/>
      <c r="FL37" s="142"/>
      <c r="FM37" s="142"/>
      <c r="FN37" s="142"/>
      <c r="FO37" s="142"/>
      <c r="FP37" s="142"/>
      <c r="FQ37" s="142"/>
      <c r="FR37" s="142"/>
      <c r="FS37" s="142"/>
      <c r="FT37" s="142"/>
      <c r="FU37" s="142"/>
      <c r="FV37" s="142"/>
      <c r="FW37" s="142"/>
      <c r="FX37" s="142"/>
      <c r="FY37" s="142"/>
      <c r="FZ37" s="142"/>
      <c r="GA37" s="142"/>
      <c r="GB37" s="142"/>
      <c r="GC37" s="142"/>
      <c r="GD37" s="142"/>
      <c r="GE37" s="142"/>
      <c r="GF37" s="142"/>
      <c r="GG37" s="142"/>
      <c r="GH37" s="142"/>
      <c r="GI37" s="142"/>
      <c r="GJ37" s="142"/>
      <c r="GK37" s="142"/>
      <c r="GL37" s="142"/>
      <c r="GM37" s="142"/>
      <c r="GN37" s="142"/>
      <c r="GO37" s="142"/>
      <c r="GP37" s="142"/>
      <c r="GQ37" s="142"/>
      <c r="GR37" s="142"/>
      <c r="GS37" s="142"/>
      <c r="GT37" s="142"/>
      <c r="GU37" s="142"/>
      <c r="GV37" s="142"/>
      <c r="GW37" s="142"/>
      <c r="GX37" s="142"/>
      <c r="GY37" s="142"/>
      <c r="GZ37" s="142"/>
      <c r="HA37" s="142"/>
      <c r="HB37" s="142"/>
      <c r="HC37" s="142"/>
      <c r="HD37" s="142"/>
      <c r="HE37" s="142"/>
      <c r="HF37" s="142"/>
      <c r="HG37" s="142"/>
      <c r="HH37" s="142"/>
      <c r="HI37" s="142"/>
      <c r="HJ37" s="142"/>
      <c r="HK37" s="142"/>
      <c r="HL37" s="142"/>
      <c r="HM37" s="142"/>
      <c r="HN37" s="142"/>
      <c r="HO37" s="142"/>
    </row>
    <row r="38" spans="1:223" x14ac:dyDescent="0.35">
      <c r="A38" s="150" t="s">
        <v>241</v>
      </c>
      <c r="C38" s="141">
        <v>32</v>
      </c>
      <c r="D38" s="151"/>
      <c r="E38" s="151"/>
      <c r="F38" s="151"/>
      <c r="G38" s="151"/>
      <c r="H38" s="316">
        <v>3.33</v>
      </c>
      <c r="I38" s="316">
        <v>7.4999999999999997E-2</v>
      </c>
      <c r="J38" s="316">
        <v>1.212</v>
      </c>
      <c r="K38" s="316"/>
      <c r="L38" s="316"/>
      <c r="M38" s="316"/>
      <c r="N38" s="151"/>
      <c r="O38" s="155"/>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row>
    <row r="39" spans="1:223" x14ac:dyDescent="0.35">
      <c r="A39" s="314" t="s">
        <v>136</v>
      </c>
      <c r="B39" s="315" t="s">
        <v>60</v>
      </c>
      <c r="C39" s="315">
        <v>33</v>
      </c>
      <c r="D39" s="316"/>
      <c r="E39" s="316"/>
      <c r="F39" s="316"/>
      <c r="G39" s="316"/>
      <c r="H39" s="319"/>
      <c r="I39" s="319"/>
      <c r="J39" s="320"/>
      <c r="K39" s="319"/>
      <c r="L39" s="319"/>
      <c r="M39" s="319"/>
      <c r="N39" s="154"/>
      <c r="O39" s="154"/>
      <c r="S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row>
    <row r="40" spans="1:223" x14ac:dyDescent="0.35">
      <c r="A40" s="150" t="s">
        <v>217</v>
      </c>
      <c r="C40" s="141">
        <v>34</v>
      </c>
      <c r="D40" s="151">
        <v>11.7</v>
      </c>
      <c r="E40" s="151"/>
      <c r="F40" s="151"/>
      <c r="G40" s="151"/>
      <c r="H40" s="316">
        <v>0.52</v>
      </c>
      <c r="I40" s="316">
        <v>7.5999999999999998E-2</v>
      </c>
      <c r="J40" s="316">
        <v>0.38</v>
      </c>
      <c r="K40" s="316">
        <v>9.0999999999999998E-2</v>
      </c>
      <c r="L40" s="316">
        <v>2.1999999999999999E-2</v>
      </c>
      <c r="M40" s="316">
        <v>0.115</v>
      </c>
      <c r="N40" s="154">
        <v>2.0591999999999997E-3</v>
      </c>
      <c r="O40" s="154">
        <v>1.6497000000000001E-2</v>
      </c>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row>
    <row r="41" spans="1:223" x14ac:dyDescent="0.35">
      <c r="A41" s="150" t="s">
        <v>209</v>
      </c>
      <c r="C41" s="141">
        <v>35</v>
      </c>
      <c r="D41" s="151">
        <v>86.6</v>
      </c>
      <c r="E41" s="151"/>
      <c r="F41" s="151"/>
      <c r="G41" s="151"/>
      <c r="H41" s="316">
        <v>3.44</v>
      </c>
      <c r="I41" s="316">
        <v>0.41</v>
      </c>
      <c r="J41" s="316">
        <v>0.98</v>
      </c>
      <c r="K41" s="316">
        <v>8.3000000000000004E-2</v>
      </c>
      <c r="L41" s="316">
        <v>0.11</v>
      </c>
      <c r="M41" s="316">
        <v>0.22</v>
      </c>
      <c r="N41" s="154">
        <v>2.4334599999999998E-2</v>
      </c>
      <c r="O41" s="154">
        <v>5.3518799999999998E-2</v>
      </c>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c r="GL41" s="142"/>
      <c r="GM41" s="142"/>
      <c r="GN41" s="142"/>
      <c r="GO41" s="142"/>
      <c r="GP41" s="142"/>
      <c r="GQ41" s="142"/>
      <c r="GR41" s="142"/>
      <c r="GS41" s="142"/>
      <c r="GT41" s="142"/>
      <c r="GU41" s="142"/>
      <c r="GV41" s="142"/>
      <c r="GW41" s="142"/>
      <c r="GX41" s="142"/>
      <c r="GY41" s="142"/>
      <c r="GZ41" s="142"/>
      <c r="HA41" s="142"/>
      <c r="HB41" s="142"/>
      <c r="HC41" s="142"/>
      <c r="HD41" s="142"/>
      <c r="HE41" s="142"/>
      <c r="HF41" s="142"/>
      <c r="HG41" s="142"/>
      <c r="HH41" s="142"/>
      <c r="HI41" s="142"/>
      <c r="HJ41" s="142"/>
      <c r="HK41" s="142"/>
      <c r="HL41" s="142"/>
      <c r="HM41" s="142"/>
      <c r="HN41" s="142"/>
      <c r="HO41" s="142"/>
    </row>
    <row r="42" spans="1:223" x14ac:dyDescent="0.35">
      <c r="A42" s="150" t="s">
        <v>207</v>
      </c>
      <c r="B42" s="141" t="s">
        <v>86</v>
      </c>
      <c r="C42" s="141">
        <v>36</v>
      </c>
      <c r="D42" s="151">
        <v>86</v>
      </c>
      <c r="E42" s="151"/>
      <c r="F42" s="151"/>
      <c r="G42" s="151"/>
      <c r="H42" s="316">
        <v>1.6800000000000002</v>
      </c>
      <c r="I42" s="316">
        <v>0.35</v>
      </c>
      <c r="J42" s="316">
        <v>0.5</v>
      </c>
      <c r="K42" s="316">
        <v>3.7999999999999999E-2</v>
      </c>
      <c r="L42" s="316">
        <v>0.12</v>
      </c>
      <c r="M42" s="316">
        <v>0.11000000000000001</v>
      </c>
      <c r="N42" s="154">
        <v>6.2608000000000004E-3</v>
      </c>
      <c r="O42" s="154">
        <v>5.4179999999999999E-2</v>
      </c>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row>
    <row r="43" spans="1:223" x14ac:dyDescent="0.35">
      <c r="A43" s="150" t="s">
        <v>208</v>
      </c>
      <c r="B43" s="141" t="s">
        <v>86</v>
      </c>
      <c r="C43" s="141">
        <v>37</v>
      </c>
      <c r="D43" s="151">
        <v>91</v>
      </c>
      <c r="E43" s="151"/>
      <c r="F43" s="151"/>
      <c r="G43" s="151"/>
      <c r="H43" s="316">
        <v>3.8600000000000003</v>
      </c>
      <c r="I43" s="316">
        <v>0.53</v>
      </c>
      <c r="J43" s="316">
        <v>0.8</v>
      </c>
      <c r="K43" s="316">
        <v>0</v>
      </c>
      <c r="L43" s="316">
        <v>0.3</v>
      </c>
      <c r="M43" s="316">
        <v>0.62</v>
      </c>
      <c r="N43" s="154">
        <v>0</v>
      </c>
      <c r="O43" s="154">
        <v>0</v>
      </c>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row>
    <row r="44" spans="1:223" x14ac:dyDescent="0.35">
      <c r="A44" s="150" t="s">
        <v>213</v>
      </c>
      <c r="B44" s="141" t="s">
        <v>86</v>
      </c>
      <c r="C44" s="141">
        <v>38</v>
      </c>
      <c r="D44" s="151"/>
      <c r="E44" s="160"/>
      <c r="F44" s="160"/>
      <c r="G44" s="160"/>
      <c r="H44" s="327">
        <v>3.6139999999999999</v>
      </c>
      <c r="I44" s="327">
        <v>0.47499999999999998</v>
      </c>
      <c r="J44" s="327">
        <v>0.72899999999999998</v>
      </c>
      <c r="K44" s="327"/>
      <c r="L44" s="327"/>
      <c r="M44" s="327"/>
      <c r="N44" s="153"/>
      <c r="O44" s="153"/>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row>
    <row r="45" spans="1:223" x14ac:dyDescent="0.35">
      <c r="A45" s="314" t="s">
        <v>214</v>
      </c>
      <c r="B45" s="315"/>
      <c r="C45" s="315">
        <v>39</v>
      </c>
      <c r="D45" s="316"/>
      <c r="E45" s="316"/>
      <c r="F45" s="318"/>
      <c r="G45" s="316"/>
      <c r="H45" s="316"/>
      <c r="I45" s="316"/>
      <c r="J45" s="316"/>
      <c r="K45" s="316"/>
      <c r="L45" s="316"/>
      <c r="M45" s="316"/>
      <c r="N45" s="154"/>
      <c r="O45" s="154"/>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42"/>
      <c r="GC45" s="142"/>
      <c r="GD45" s="142"/>
      <c r="GE45" s="142"/>
      <c r="GF45" s="142"/>
      <c r="GG45" s="142"/>
      <c r="GH45" s="142"/>
      <c r="GI45" s="142"/>
      <c r="GJ45" s="142"/>
      <c r="GK45" s="142"/>
      <c r="GL45" s="142"/>
      <c r="GM45" s="142"/>
      <c r="GN45" s="142"/>
      <c r="GO45" s="142"/>
      <c r="GP45" s="142"/>
      <c r="GQ45" s="142"/>
      <c r="GR45" s="142"/>
      <c r="GS45" s="142"/>
      <c r="GT45" s="142"/>
      <c r="GU45" s="142"/>
      <c r="GV45" s="142"/>
      <c r="GW45" s="142"/>
      <c r="GX45" s="142"/>
      <c r="GY45" s="142"/>
      <c r="GZ45" s="142"/>
      <c r="HA45" s="142"/>
      <c r="HB45" s="142"/>
      <c r="HC45" s="142"/>
      <c r="HD45" s="142"/>
      <c r="HE45" s="142"/>
      <c r="HF45" s="142"/>
      <c r="HG45" s="142"/>
      <c r="HH45" s="142"/>
      <c r="HI45" s="142"/>
      <c r="HJ45" s="142"/>
      <c r="HK45" s="142"/>
      <c r="HL45" s="142"/>
      <c r="HM45" s="142"/>
      <c r="HN45" s="142"/>
      <c r="HO45" s="142"/>
    </row>
    <row r="46" spans="1:223" x14ac:dyDescent="0.35">
      <c r="A46" s="314" t="s">
        <v>215</v>
      </c>
      <c r="B46" s="315"/>
      <c r="C46" s="315">
        <v>40</v>
      </c>
      <c r="D46" s="316"/>
      <c r="E46" s="316"/>
      <c r="F46" s="316"/>
      <c r="G46" s="316"/>
      <c r="H46" s="316"/>
      <c r="I46" s="316"/>
      <c r="J46" s="316"/>
      <c r="K46" s="316"/>
      <c r="L46" s="316"/>
      <c r="M46" s="316"/>
      <c r="N46" s="154"/>
      <c r="O46" s="154"/>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142"/>
      <c r="GA46" s="142"/>
      <c r="GB46" s="142"/>
      <c r="GC46" s="142"/>
      <c r="GD46" s="142"/>
      <c r="GE46" s="142"/>
      <c r="GF46" s="142"/>
      <c r="GG46" s="142"/>
      <c r="GH46" s="142"/>
      <c r="GI46" s="142"/>
      <c r="GJ46" s="142"/>
      <c r="GK46" s="142"/>
      <c r="GL46" s="142"/>
      <c r="GM46" s="142"/>
      <c r="GN46" s="142"/>
      <c r="GO46" s="142"/>
      <c r="GP46" s="142"/>
      <c r="GQ46" s="142"/>
      <c r="GR46" s="142"/>
      <c r="GS46" s="142"/>
      <c r="GT46" s="142"/>
      <c r="GU46" s="142"/>
      <c r="GV46" s="142"/>
      <c r="GW46" s="142"/>
      <c r="GX46" s="142"/>
      <c r="GY46" s="142"/>
      <c r="GZ46" s="142"/>
      <c r="HA46" s="142"/>
      <c r="HB46" s="142"/>
      <c r="HC46" s="142"/>
      <c r="HD46" s="142"/>
      <c r="HE46" s="142"/>
      <c r="HF46" s="142"/>
      <c r="HG46" s="142"/>
      <c r="HH46" s="142"/>
      <c r="HI46" s="142"/>
      <c r="HJ46" s="142"/>
      <c r="HK46" s="142"/>
      <c r="HL46" s="142"/>
      <c r="HM46" s="142"/>
      <c r="HN46" s="142"/>
      <c r="HO46" s="142"/>
    </row>
    <row r="47" spans="1:223" x14ac:dyDescent="0.35">
      <c r="A47" s="314" t="s">
        <v>216</v>
      </c>
      <c r="B47" s="315"/>
      <c r="C47" s="315">
        <v>41</v>
      </c>
      <c r="D47" s="316"/>
      <c r="E47" s="316"/>
      <c r="F47" s="316"/>
      <c r="G47" s="316"/>
      <c r="H47" s="316"/>
      <c r="I47" s="316"/>
      <c r="J47" s="316"/>
      <c r="K47" s="316"/>
      <c r="L47" s="316"/>
      <c r="M47" s="316"/>
      <c r="N47" s="154"/>
      <c r="O47" s="154"/>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c r="HJ47" s="142"/>
      <c r="HK47" s="142"/>
      <c r="HL47" s="142"/>
      <c r="HM47" s="142"/>
      <c r="HN47" s="142"/>
      <c r="HO47" s="142"/>
    </row>
    <row r="48" spans="1:223" x14ac:dyDescent="0.35">
      <c r="A48" s="150" t="s">
        <v>210</v>
      </c>
      <c r="C48" s="141">
        <v>42</v>
      </c>
      <c r="D48" s="151">
        <v>87.5</v>
      </c>
      <c r="E48" s="151"/>
      <c r="F48" s="151"/>
      <c r="G48" s="151"/>
      <c r="H48" s="316">
        <v>1.46</v>
      </c>
      <c r="I48" s="316">
        <v>0.2</v>
      </c>
      <c r="J48" s="316">
        <v>0.33</v>
      </c>
      <c r="K48" s="316">
        <v>0.01</v>
      </c>
      <c r="L48" s="316">
        <v>0.106</v>
      </c>
      <c r="M48" s="316">
        <v>0.08</v>
      </c>
      <c r="N48" s="154">
        <v>5.9500000000000004E-3</v>
      </c>
      <c r="O48" s="154">
        <v>1.1900000000000001E-2</v>
      </c>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row>
    <row r="49" spans="1:223" x14ac:dyDescent="0.35">
      <c r="A49" s="150" t="s">
        <v>211</v>
      </c>
      <c r="C49" s="141">
        <v>43</v>
      </c>
      <c r="D49" s="151">
        <v>86.8</v>
      </c>
      <c r="E49" s="151"/>
      <c r="F49" s="151"/>
      <c r="G49" s="151"/>
      <c r="H49" s="316">
        <v>4.17</v>
      </c>
      <c r="I49" s="316">
        <v>0.42</v>
      </c>
      <c r="J49" s="316">
        <v>1.1000000000000001</v>
      </c>
      <c r="K49" s="316">
        <v>0.15</v>
      </c>
      <c r="L49" s="316">
        <v>0.16</v>
      </c>
      <c r="M49" s="316">
        <v>0.33</v>
      </c>
      <c r="N49" s="154">
        <v>2.4390800000000001E-2</v>
      </c>
      <c r="O49" s="154">
        <v>6.293E-2</v>
      </c>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c r="HJ49" s="142"/>
      <c r="HK49" s="142"/>
      <c r="HL49" s="142"/>
      <c r="HM49" s="142"/>
      <c r="HN49" s="142"/>
      <c r="HO49" s="142"/>
    </row>
    <row r="50" spans="1:223" x14ac:dyDescent="0.35">
      <c r="A50" s="150" t="s">
        <v>212</v>
      </c>
      <c r="C50" s="141">
        <v>44</v>
      </c>
      <c r="D50" s="151">
        <v>21.8</v>
      </c>
      <c r="E50" s="151"/>
      <c r="F50" s="151"/>
      <c r="G50" s="151"/>
      <c r="H50" s="316">
        <v>0.33</v>
      </c>
      <c r="I50" s="316">
        <v>4.5999999999999999E-2</v>
      </c>
      <c r="J50" s="316">
        <v>0.4</v>
      </c>
      <c r="K50" s="316">
        <v>6.0000000000000001E-3</v>
      </c>
      <c r="L50" s="316">
        <v>1.6E-2</v>
      </c>
      <c r="M50" s="316">
        <v>3.4000000000000002E-2</v>
      </c>
      <c r="N50" s="154">
        <v>4.6216E-3</v>
      </c>
      <c r="O50" s="154">
        <v>5.8816400000000005E-2</v>
      </c>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c r="GL50" s="142"/>
      <c r="GM50" s="142"/>
      <c r="GN50" s="14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42"/>
      <c r="HO50" s="142"/>
    </row>
    <row r="51" spans="1:223" x14ac:dyDescent="0.35">
      <c r="A51" s="150"/>
      <c r="C51" s="141">
        <v>45</v>
      </c>
      <c r="D51" s="151"/>
      <c r="E51" s="151"/>
      <c r="F51" s="151"/>
      <c r="G51" s="151"/>
      <c r="H51" s="316"/>
      <c r="I51" s="316"/>
      <c r="J51" s="316"/>
      <c r="K51" s="316"/>
      <c r="L51" s="316"/>
      <c r="M51" s="316"/>
      <c r="N51" s="151"/>
      <c r="O51" s="155"/>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142"/>
      <c r="GR51" s="142"/>
      <c r="GS51" s="142"/>
      <c r="GT51" s="142"/>
      <c r="GU51" s="142"/>
      <c r="GV51" s="142"/>
      <c r="GW51" s="142"/>
      <c r="GX51" s="142"/>
      <c r="GY51" s="142"/>
      <c r="GZ51" s="142"/>
      <c r="HA51" s="142"/>
      <c r="HB51" s="142"/>
      <c r="HC51" s="142"/>
      <c r="HD51" s="142"/>
      <c r="HE51" s="142"/>
      <c r="HF51" s="142"/>
      <c r="HG51" s="142"/>
      <c r="HH51" s="142"/>
      <c r="HI51" s="142"/>
      <c r="HJ51" s="142"/>
      <c r="HK51" s="142"/>
      <c r="HL51" s="142"/>
      <c r="HM51" s="142"/>
      <c r="HN51" s="142"/>
      <c r="HO51" s="142"/>
    </row>
    <row r="52" spans="1:223" x14ac:dyDescent="0.35">
      <c r="A52" s="161" t="s">
        <v>93</v>
      </c>
      <c r="D52" s="162"/>
      <c r="E52" s="162"/>
      <c r="F52" s="162"/>
      <c r="G52" s="162"/>
      <c r="H52" s="328"/>
      <c r="I52" s="328"/>
      <c r="J52" s="328"/>
      <c r="K52" s="328"/>
      <c r="L52" s="328"/>
      <c r="M52" s="328"/>
      <c r="N52" s="163"/>
      <c r="O52" s="163"/>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142"/>
      <c r="GR52" s="142"/>
      <c r="GS52" s="142"/>
      <c r="GT52" s="142"/>
      <c r="GU52" s="142"/>
      <c r="GV52" s="142"/>
      <c r="GW52" s="142"/>
      <c r="GX52" s="142"/>
      <c r="GY52" s="142"/>
      <c r="GZ52" s="142"/>
      <c r="HA52" s="142"/>
      <c r="HB52" s="142"/>
      <c r="HC52" s="142"/>
      <c r="HD52" s="142"/>
      <c r="HE52" s="142"/>
      <c r="HF52" s="142"/>
      <c r="HG52" s="142"/>
      <c r="HH52" s="142"/>
      <c r="HI52" s="142"/>
      <c r="HJ52" s="142"/>
      <c r="HK52" s="142"/>
      <c r="HL52" s="142"/>
      <c r="HM52" s="142"/>
      <c r="HN52" s="142"/>
      <c r="HO52" s="142"/>
    </row>
    <row r="53" spans="1:223" x14ac:dyDescent="0.35">
      <c r="A53" s="161" t="s">
        <v>148</v>
      </c>
      <c r="D53" s="162"/>
      <c r="E53" s="162"/>
      <c r="F53" s="162"/>
      <c r="G53" s="162"/>
      <c r="H53" s="328"/>
      <c r="I53" s="328"/>
      <c r="J53" s="328"/>
      <c r="K53" s="328"/>
      <c r="L53" s="328"/>
      <c r="M53" s="328"/>
      <c r="N53" s="163"/>
      <c r="O53" s="163"/>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row>
    <row r="54" spans="1:223" x14ac:dyDescent="0.35">
      <c r="A54" s="150" t="s">
        <v>94</v>
      </c>
      <c r="B54" s="141" t="s">
        <v>86</v>
      </c>
      <c r="C54" s="141">
        <v>1</v>
      </c>
      <c r="D54" s="151">
        <v>86.8</v>
      </c>
      <c r="E54" s="151"/>
      <c r="F54" s="151"/>
      <c r="G54" s="151"/>
      <c r="H54" s="316">
        <v>1.86</v>
      </c>
      <c r="I54" s="316">
        <v>0.35</v>
      </c>
      <c r="J54" s="316">
        <v>0.41</v>
      </c>
      <c r="K54" s="316">
        <v>3.7999999999999999E-2</v>
      </c>
      <c r="L54" s="316">
        <v>0.12</v>
      </c>
      <c r="M54" s="316">
        <v>0.2</v>
      </c>
      <c r="N54" s="154">
        <v>6.3190399999999997E-3</v>
      </c>
      <c r="O54" s="154">
        <v>5.4684000000000003E-2</v>
      </c>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142"/>
      <c r="GP54" s="142"/>
      <c r="GQ54" s="142"/>
      <c r="GR54" s="142"/>
      <c r="GS54" s="142"/>
      <c r="GT54" s="142"/>
      <c r="GU54" s="142"/>
      <c r="GV54" s="142"/>
      <c r="GW54" s="142"/>
      <c r="GX54" s="142"/>
      <c r="GY54" s="142"/>
      <c r="GZ54" s="142"/>
      <c r="HA54" s="142"/>
      <c r="HB54" s="142"/>
      <c r="HC54" s="142"/>
      <c r="HD54" s="142"/>
      <c r="HE54" s="142"/>
      <c r="HF54" s="142"/>
      <c r="HG54" s="142"/>
      <c r="HH54" s="142"/>
      <c r="HI54" s="142"/>
      <c r="HJ54" s="142"/>
      <c r="HK54" s="142"/>
      <c r="HL54" s="142"/>
      <c r="HM54" s="142"/>
      <c r="HN54" s="142"/>
      <c r="HO54" s="142"/>
    </row>
    <row r="55" spans="1:223" x14ac:dyDescent="0.35">
      <c r="A55" s="150" t="s">
        <v>85</v>
      </c>
      <c r="B55" s="141" t="s">
        <v>86</v>
      </c>
      <c r="C55" s="141">
        <v>2</v>
      </c>
      <c r="D55" s="151">
        <v>86</v>
      </c>
      <c r="E55" s="151"/>
      <c r="F55" s="151"/>
      <c r="G55" s="151"/>
      <c r="H55" s="316">
        <v>1.6800000000000002</v>
      </c>
      <c r="I55" s="316">
        <v>0.35</v>
      </c>
      <c r="J55" s="316">
        <v>0.5</v>
      </c>
      <c r="K55" s="316">
        <v>3.7999999999999999E-2</v>
      </c>
      <c r="L55" s="316">
        <v>0.12</v>
      </c>
      <c r="M55" s="316">
        <v>0.11000000000000001</v>
      </c>
      <c r="N55" s="154">
        <v>6.2608000000000004E-3</v>
      </c>
      <c r="O55" s="154">
        <v>5.4179999999999999E-2</v>
      </c>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142"/>
      <c r="GP55" s="142"/>
      <c r="GQ55" s="142"/>
      <c r="GR55" s="142"/>
      <c r="GS55" s="142"/>
      <c r="GT55" s="142"/>
      <c r="GU55" s="142"/>
      <c r="GV55" s="142"/>
      <c r="GW55" s="142"/>
      <c r="GX55" s="142"/>
      <c r="GY55" s="142"/>
      <c r="GZ55" s="142"/>
      <c r="HA55" s="142"/>
      <c r="HB55" s="142"/>
      <c r="HC55" s="142"/>
      <c r="HD55" s="142"/>
      <c r="HE55" s="142"/>
      <c r="HF55" s="142"/>
      <c r="HG55" s="142"/>
      <c r="HH55" s="142"/>
      <c r="HI55" s="142"/>
      <c r="HJ55" s="142"/>
      <c r="HK55" s="142"/>
      <c r="HL55" s="142"/>
      <c r="HM55" s="142"/>
      <c r="HN55" s="142"/>
      <c r="HO55" s="142"/>
    </row>
    <row r="56" spans="1:223" x14ac:dyDescent="0.35">
      <c r="A56" s="150" t="s">
        <v>29</v>
      </c>
      <c r="B56" s="141" t="s">
        <v>86</v>
      </c>
      <c r="C56" s="141">
        <v>3</v>
      </c>
      <c r="D56" s="151">
        <v>86</v>
      </c>
      <c r="E56" s="151"/>
      <c r="F56" s="151"/>
      <c r="G56" s="151"/>
      <c r="H56" s="316">
        <v>1.35</v>
      </c>
      <c r="I56" s="316">
        <v>0.35</v>
      </c>
      <c r="J56" s="316">
        <v>0.5</v>
      </c>
      <c r="K56" s="316">
        <v>3.7999999999999999E-2</v>
      </c>
      <c r="L56" s="316">
        <v>0.12</v>
      </c>
      <c r="M56" s="316">
        <v>0.1</v>
      </c>
      <c r="N56" s="154">
        <v>0</v>
      </c>
      <c r="O56" s="154">
        <v>0</v>
      </c>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row>
    <row r="57" spans="1:223" x14ac:dyDescent="0.35">
      <c r="A57" s="150" t="s">
        <v>87</v>
      </c>
      <c r="B57" s="141" t="s">
        <v>86</v>
      </c>
      <c r="C57" s="141">
        <v>4</v>
      </c>
      <c r="D57" s="151">
        <v>86.3</v>
      </c>
      <c r="E57" s="151"/>
      <c r="F57" s="151"/>
      <c r="G57" s="151"/>
      <c r="H57" s="316">
        <v>1.54</v>
      </c>
      <c r="I57" s="316">
        <v>0.34</v>
      </c>
      <c r="J57" s="316">
        <v>0.49</v>
      </c>
      <c r="K57" s="316">
        <v>4.7E-2</v>
      </c>
      <c r="L57" s="316">
        <v>0.11</v>
      </c>
      <c r="M57" s="316">
        <v>0.13</v>
      </c>
      <c r="N57" s="154">
        <v>3.4951500000000003E-3</v>
      </c>
      <c r="O57" s="154">
        <v>1.99353E-2</v>
      </c>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42"/>
      <c r="FB57" s="142"/>
      <c r="FC57" s="142"/>
      <c r="FD57" s="142"/>
      <c r="FE57" s="142"/>
      <c r="FF57" s="142"/>
      <c r="FG57" s="142"/>
      <c r="FH57" s="142"/>
      <c r="FI57" s="142"/>
      <c r="FJ57" s="142"/>
      <c r="FK57" s="142"/>
      <c r="FL57" s="142"/>
      <c r="FM57" s="142"/>
      <c r="FN57" s="142"/>
      <c r="FO57" s="142"/>
      <c r="FP57" s="142"/>
      <c r="FQ57" s="142"/>
      <c r="FR57" s="142"/>
      <c r="FS57" s="142"/>
      <c r="FT57" s="142"/>
      <c r="FU57" s="142"/>
      <c r="FV57" s="142"/>
      <c r="FW57" s="142"/>
      <c r="FX57" s="142"/>
      <c r="FY57" s="142"/>
      <c r="FZ57" s="142"/>
      <c r="GA57" s="142"/>
      <c r="GB57" s="142"/>
      <c r="GC57" s="142"/>
      <c r="GD57" s="142"/>
      <c r="GE57" s="142"/>
      <c r="GF57" s="142"/>
      <c r="GG57" s="142"/>
      <c r="GH57" s="142"/>
      <c r="GI57" s="142"/>
      <c r="GJ57" s="142"/>
      <c r="GK57" s="142"/>
      <c r="GL57" s="142"/>
      <c r="GM57" s="142"/>
      <c r="GN57" s="142"/>
      <c r="GO57" s="142"/>
      <c r="GP57" s="142"/>
      <c r="GQ57" s="142"/>
      <c r="GR57" s="142"/>
      <c r="GS57" s="142"/>
      <c r="GT57" s="142"/>
      <c r="GU57" s="142"/>
      <c r="GV57" s="142"/>
      <c r="GW57" s="142"/>
      <c r="GX57" s="142"/>
      <c r="GY57" s="142"/>
      <c r="GZ57" s="142"/>
      <c r="HA57" s="142"/>
      <c r="HB57" s="142"/>
      <c r="HC57" s="142"/>
      <c r="HD57" s="142"/>
      <c r="HE57" s="142"/>
      <c r="HF57" s="142"/>
      <c r="HG57" s="142"/>
      <c r="HH57" s="142"/>
      <c r="HI57" s="142"/>
      <c r="HJ57" s="142"/>
      <c r="HK57" s="142"/>
      <c r="HL57" s="142"/>
      <c r="HM57" s="142"/>
      <c r="HN57" s="142"/>
      <c r="HO57" s="142"/>
    </row>
    <row r="58" spans="1:223" x14ac:dyDescent="0.35">
      <c r="A58" s="150" t="s">
        <v>88</v>
      </c>
      <c r="C58" s="141">
        <v>5</v>
      </c>
      <c r="D58" s="151">
        <v>86</v>
      </c>
      <c r="E58" s="151"/>
      <c r="F58" s="155"/>
      <c r="G58" s="151"/>
      <c r="H58" s="316">
        <v>2.13</v>
      </c>
      <c r="I58" s="316">
        <v>0.35</v>
      </c>
      <c r="J58" s="316">
        <v>0.75</v>
      </c>
      <c r="K58" s="316">
        <v>3.7999999999999999E-2</v>
      </c>
      <c r="L58" s="316">
        <v>0.12</v>
      </c>
      <c r="M58" s="316">
        <v>0.1</v>
      </c>
      <c r="N58" s="154">
        <v>0</v>
      </c>
      <c r="O58" s="154">
        <v>0</v>
      </c>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42"/>
      <c r="GC58" s="142"/>
      <c r="GD58" s="142"/>
      <c r="GE58" s="142"/>
      <c r="GF58" s="142"/>
      <c r="GG58" s="142"/>
      <c r="GH58" s="142"/>
      <c r="GI58" s="142"/>
      <c r="GJ58" s="142"/>
      <c r="GK58" s="142"/>
      <c r="GL58" s="142"/>
      <c r="GM58" s="142"/>
      <c r="GN58" s="142"/>
      <c r="GO58" s="142"/>
      <c r="GP58" s="142"/>
      <c r="GQ58" s="142"/>
      <c r="GR58" s="142"/>
      <c r="GS58" s="142"/>
      <c r="GT58" s="142"/>
      <c r="GU58" s="142"/>
      <c r="GV58" s="142"/>
      <c r="GW58" s="142"/>
      <c r="GX58" s="142"/>
      <c r="GY58" s="142"/>
      <c r="GZ58" s="142"/>
      <c r="HA58" s="142"/>
      <c r="HB58" s="142"/>
      <c r="HC58" s="142"/>
      <c r="HD58" s="142"/>
      <c r="HE58" s="142"/>
      <c r="HF58" s="142"/>
      <c r="HG58" s="142"/>
      <c r="HH58" s="142"/>
      <c r="HI58" s="142"/>
      <c r="HJ58" s="142"/>
      <c r="HK58" s="142"/>
      <c r="HL58" s="142"/>
      <c r="HM58" s="142"/>
      <c r="HN58" s="142"/>
      <c r="HO58" s="142"/>
    </row>
    <row r="59" spans="1:223" x14ac:dyDescent="0.35">
      <c r="A59" s="150" t="s">
        <v>30</v>
      </c>
      <c r="C59" s="141">
        <v>6</v>
      </c>
      <c r="D59" s="151">
        <v>86</v>
      </c>
      <c r="E59" s="151"/>
      <c r="F59" s="151"/>
      <c r="G59" s="151"/>
      <c r="H59" s="316">
        <v>1.58</v>
      </c>
      <c r="I59" s="316">
        <v>0.32</v>
      </c>
      <c r="J59" s="316">
        <v>0.47000000000000003</v>
      </c>
      <c r="K59" s="316">
        <v>3.7999999999999999E-2</v>
      </c>
      <c r="L59" s="316">
        <v>0.12</v>
      </c>
      <c r="M59" s="316">
        <v>0.15</v>
      </c>
      <c r="N59" s="154">
        <v>0</v>
      </c>
      <c r="O59" s="154">
        <v>0</v>
      </c>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c r="EN59" s="142"/>
      <c r="EO59" s="142"/>
      <c r="EP59" s="142"/>
      <c r="EQ59" s="142"/>
      <c r="ER59" s="142"/>
      <c r="ES59" s="142"/>
      <c r="ET59" s="142"/>
      <c r="EU59" s="142"/>
      <c r="EV59" s="142"/>
      <c r="EW59" s="142"/>
      <c r="EX59" s="142"/>
      <c r="EY59" s="142"/>
      <c r="EZ59" s="142"/>
      <c r="FA59" s="142"/>
      <c r="FB59" s="142"/>
      <c r="FC59" s="142"/>
      <c r="FD59" s="142"/>
      <c r="FE59" s="142"/>
      <c r="FF59" s="142"/>
      <c r="FG59" s="142"/>
      <c r="FH59" s="142"/>
      <c r="FI59" s="142"/>
      <c r="FJ59" s="142"/>
      <c r="FK59" s="142"/>
      <c r="FL59" s="142"/>
      <c r="FM59" s="142"/>
      <c r="FN59" s="142"/>
      <c r="FO59" s="142"/>
      <c r="FP59" s="142"/>
      <c r="FQ59" s="142"/>
      <c r="FR59" s="142"/>
      <c r="FS59" s="142"/>
      <c r="FT59" s="142"/>
      <c r="FU59" s="142"/>
      <c r="FV59" s="142"/>
      <c r="FW59" s="142"/>
      <c r="FX59" s="142"/>
      <c r="FY59" s="142"/>
      <c r="FZ59" s="142"/>
      <c r="GA59" s="142"/>
      <c r="GB59" s="142"/>
      <c r="GC59" s="142"/>
      <c r="GD59" s="142"/>
      <c r="GE59" s="142"/>
      <c r="GF59" s="142"/>
      <c r="GG59" s="142"/>
      <c r="GH59" s="142"/>
      <c r="GI59" s="142"/>
      <c r="GJ59" s="142"/>
      <c r="GK59" s="142"/>
      <c r="GL59" s="142"/>
      <c r="GM59" s="142"/>
      <c r="GN59" s="142"/>
      <c r="GO59" s="142"/>
      <c r="GP59" s="142"/>
      <c r="GQ59" s="142"/>
      <c r="GR59" s="142"/>
      <c r="GS59" s="142"/>
      <c r="GT59" s="142"/>
      <c r="GU59" s="142"/>
      <c r="GV59" s="142"/>
      <c r="GW59" s="142"/>
      <c r="GX59" s="142"/>
      <c r="GY59" s="142"/>
      <c r="GZ59" s="142"/>
      <c r="HA59" s="142"/>
      <c r="HB59" s="142"/>
      <c r="HC59" s="142"/>
      <c r="HD59" s="142"/>
      <c r="HE59" s="142"/>
      <c r="HF59" s="142"/>
      <c r="HG59" s="142"/>
      <c r="HH59" s="142"/>
      <c r="HI59" s="142"/>
      <c r="HJ59" s="142"/>
      <c r="HK59" s="142"/>
      <c r="HL59" s="142"/>
      <c r="HM59" s="142"/>
      <c r="HN59" s="142"/>
      <c r="HO59" s="142"/>
    </row>
    <row r="60" spans="1:223" x14ac:dyDescent="0.35">
      <c r="A60" s="150" t="s">
        <v>89</v>
      </c>
      <c r="C60" s="141">
        <v>7</v>
      </c>
      <c r="D60" s="151">
        <v>86</v>
      </c>
      <c r="E60" s="151"/>
      <c r="F60" s="151"/>
      <c r="G60" s="151"/>
      <c r="H60" s="316">
        <v>1.3599999999999999</v>
      </c>
      <c r="I60" s="316">
        <v>0.35</v>
      </c>
      <c r="J60" s="316">
        <v>0.5</v>
      </c>
      <c r="K60" s="316">
        <v>3.7999999999999999E-2</v>
      </c>
      <c r="L60" s="316">
        <v>0.12</v>
      </c>
      <c r="M60" s="316">
        <v>0.09</v>
      </c>
      <c r="N60" s="154">
        <v>0</v>
      </c>
      <c r="O60" s="154">
        <v>0</v>
      </c>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42"/>
      <c r="GC60" s="142"/>
      <c r="GD60" s="142"/>
      <c r="GE60" s="142"/>
      <c r="GF60" s="142"/>
      <c r="GG60" s="142"/>
      <c r="GH60" s="142"/>
      <c r="GI60" s="142"/>
      <c r="GJ60" s="142"/>
      <c r="GK60" s="142"/>
      <c r="GL60" s="142"/>
      <c r="GM60" s="142"/>
      <c r="GN60" s="142"/>
      <c r="GO60" s="142"/>
      <c r="GP60" s="142"/>
      <c r="GQ60" s="142"/>
      <c r="GR60" s="142"/>
      <c r="GS60" s="142"/>
      <c r="GT60" s="142"/>
      <c r="GU60" s="142"/>
      <c r="GV60" s="142"/>
      <c r="GW60" s="142"/>
      <c r="GX60" s="142"/>
      <c r="GY60" s="142"/>
      <c r="GZ60" s="142"/>
      <c r="HA60" s="142"/>
      <c r="HB60" s="142"/>
      <c r="HC60" s="142"/>
      <c r="HD60" s="142"/>
      <c r="HE60" s="142"/>
      <c r="HF60" s="142"/>
      <c r="HG60" s="142"/>
      <c r="HH60" s="142"/>
      <c r="HI60" s="142"/>
      <c r="HJ60" s="142"/>
      <c r="HK60" s="142"/>
      <c r="HL60" s="142"/>
      <c r="HM60" s="142"/>
      <c r="HN60" s="142"/>
      <c r="HO60" s="142"/>
    </row>
    <row r="61" spans="1:223" x14ac:dyDescent="0.35">
      <c r="A61" s="150" t="s">
        <v>83</v>
      </c>
      <c r="C61" s="141">
        <v>8</v>
      </c>
      <c r="D61" s="151">
        <v>30</v>
      </c>
      <c r="E61" s="151"/>
      <c r="F61" s="151"/>
      <c r="G61" s="151"/>
      <c r="H61" s="316">
        <v>0.33999999999999997</v>
      </c>
      <c r="I61" s="316">
        <v>6.9999999999999993E-2</v>
      </c>
      <c r="J61" s="316">
        <v>0.4</v>
      </c>
      <c r="K61" s="316">
        <v>0</v>
      </c>
      <c r="L61" s="316">
        <v>0.05</v>
      </c>
      <c r="M61" s="316">
        <v>0.05</v>
      </c>
      <c r="N61" s="154">
        <v>0</v>
      </c>
      <c r="O61" s="154">
        <v>0</v>
      </c>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42"/>
      <c r="ER61" s="142"/>
      <c r="ES61" s="142"/>
      <c r="ET61" s="142"/>
      <c r="EU61" s="142"/>
      <c r="EV61" s="142"/>
      <c r="EW61" s="142"/>
      <c r="EX61" s="142"/>
      <c r="EY61" s="142"/>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42"/>
      <c r="GC61" s="142"/>
      <c r="GD61" s="142"/>
      <c r="GE61" s="142"/>
      <c r="GF61" s="142"/>
      <c r="GG61" s="142"/>
      <c r="GH61" s="142"/>
      <c r="GI61" s="142"/>
      <c r="GJ61" s="142"/>
      <c r="GK61" s="142"/>
      <c r="GL61" s="142"/>
      <c r="GM61" s="142"/>
      <c r="GN61" s="142"/>
      <c r="GO61" s="142"/>
      <c r="GP61" s="142"/>
      <c r="GQ61" s="142"/>
      <c r="GR61" s="142"/>
      <c r="GS61" s="142"/>
      <c r="GT61" s="142"/>
      <c r="GU61" s="142"/>
      <c r="GV61" s="142"/>
      <c r="GW61" s="142"/>
      <c r="GX61" s="142"/>
      <c r="GY61" s="142"/>
      <c r="GZ61" s="142"/>
      <c r="HA61" s="142"/>
      <c r="HB61" s="142"/>
      <c r="HC61" s="142"/>
      <c r="HD61" s="142"/>
      <c r="HE61" s="142"/>
      <c r="HF61" s="142"/>
      <c r="HG61" s="142"/>
      <c r="HH61" s="142"/>
      <c r="HI61" s="142"/>
      <c r="HJ61" s="142"/>
      <c r="HK61" s="142"/>
      <c r="HL61" s="142"/>
      <c r="HM61" s="142"/>
      <c r="HN61" s="142"/>
      <c r="HO61" s="142"/>
    </row>
    <row r="62" spans="1:223" x14ac:dyDescent="0.35">
      <c r="A62" s="150" t="s">
        <v>90</v>
      </c>
      <c r="C62" s="141">
        <v>9</v>
      </c>
      <c r="D62" s="151">
        <v>87.5</v>
      </c>
      <c r="E62" s="151"/>
      <c r="F62" s="151"/>
      <c r="G62" s="151"/>
      <c r="H62" s="316">
        <v>1.46</v>
      </c>
      <c r="I62" s="316">
        <v>0.2</v>
      </c>
      <c r="J62" s="316">
        <v>0.33</v>
      </c>
      <c r="K62" s="316">
        <v>0.01</v>
      </c>
      <c r="L62" s="316">
        <v>0.106</v>
      </c>
      <c r="M62" s="316">
        <v>0.08</v>
      </c>
      <c r="N62" s="154">
        <v>5.9500000000000004E-3</v>
      </c>
      <c r="O62" s="154">
        <v>1.1900000000000001E-2</v>
      </c>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42"/>
      <c r="GC62" s="142"/>
      <c r="GD62" s="142"/>
      <c r="GE62" s="142"/>
      <c r="GF62" s="142"/>
      <c r="GG62" s="142"/>
      <c r="GH62" s="142"/>
      <c r="GI62" s="142"/>
      <c r="GJ62" s="142"/>
      <c r="GK62" s="142"/>
      <c r="GL62" s="142"/>
      <c r="GM62" s="142"/>
      <c r="GN62" s="142"/>
      <c r="GO62" s="142"/>
      <c r="GP62" s="142"/>
      <c r="GQ62" s="142"/>
      <c r="GR62" s="142"/>
      <c r="GS62" s="142"/>
      <c r="GT62" s="142"/>
      <c r="GU62" s="142"/>
      <c r="GV62" s="142"/>
      <c r="GW62" s="142"/>
      <c r="GX62" s="142"/>
      <c r="GY62" s="142"/>
      <c r="GZ62" s="142"/>
      <c r="HA62" s="142"/>
      <c r="HB62" s="142"/>
      <c r="HC62" s="142"/>
      <c r="HD62" s="142"/>
      <c r="HE62" s="142"/>
      <c r="HF62" s="142"/>
      <c r="HG62" s="142"/>
      <c r="HH62" s="142"/>
      <c r="HI62" s="142"/>
      <c r="HJ62" s="142"/>
      <c r="HK62" s="142"/>
      <c r="HL62" s="142"/>
      <c r="HM62" s="142"/>
      <c r="HN62" s="142"/>
      <c r="HO62" s="142"/>
    </row>
    <row r="63" spans="1:223" x14ac:dyDescent="0.35">
      <c r="A63" s="150" t="s">
        <v>127</v>
      </c>
      <c r="C63" s="141">
        <v>10</v>
      </c>
      <c r="D63" s="151">
        <v>86</v>
      </c>
      <c r="E63" s="151"/>
      <c r="F63" s="151"/>
      <c r="G63" s="151"/>
      <c r="H63" s="316">
        <v>0.44000000000000006</v>
      </c>
      <c r="I63" s="316">
        <v>0.13</v>
      </c>
      <c r="J63" s="316">
        <v>1.1599999999999999</v>
      </c>
      <c r="K63" s="316">
        <v>0</v>
      </c>
      <c r="L63" s="316">
        <v>0.12</v>
      </c>
      <c r="M63" s="316">
        <v>0.09</v>
      </c>
      <c r="N63" s="154">
        <v>0</v>
      </c>
      <c r="O63" s="154">
        <v>0</v>
      </c>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142"/>
      <c r="EU63" s="142"/>
      <c r="EV63" s="142"/>
      <c r="EW63" s="142"/>
      <c r="EX63" s="142"/>
      <c r="EY63" s="142"/>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42"/>
      <c r="GC63" s="142"/>
      <c r="GD63" s="142"/>
      <c r="GE63" s="142"/>
      <c r="GF63" s="142"/>
      <c r="GG63" s="142"/>
      <c r="GH63" s="142"/>
      <c r="GI63" s="142"/>
      <c r="GJ63" s="142"/>
      <c r="GK63" s="142"/>
      <c r="GL63" s="142"/>
      <c r="GM63" s="142"/>
      <c r="GN63" s="142"/>
      <c r="GO63" s="142"/>
      <c r="GP63" s="142"/>
      <c r="GQ63" s="142"/>
      <c r="GR63" s="142"/>
      <c r="GS63" s="142"/>
      <c r="GT63" s="142"/>
      <c r="GU63" s="142"/>
      <c r="GV63" s="142"/>
      <c r="GW63" s="142"/>
      <c r="GX63" s="142"/>
      <c r="GY63" s="142"/>
      <c r="GZ63" s="142"/>
      <c r="HA63" s="142"/>
      <c r="HB63" s="142"/>
      <c r="HC63" s="142"/>
      <c r="HD63" s="142"/>
      <c r="HE63" s="142"/>
      <c r="HF63" s="142"/>
      <c r="HG63" s="142"/>
      <c r="HH63" s="142"/>
      <c r="HI63" s="142"/>
      <c r="HJ63" s="142"/>
      <c r="HK63" s="142"/>
      <c r="HL63" s="142"/>
      <c r="HM63" s="142"/>
      <c r="HN63" s="142"/>
      <c r="HO63" s="142"/>
    </row>
    <row r="64" spans="1:223" x14ac:dyDescent="0.35">
      <c r="A64" s="150" t="s">
        <v>95</v>
      </c>
      <c r="C64" s="141">
        <v>11</v>
      </c>
      <c r="D64" s="151">
        <v>20</v>
      </c>
      <c r="E64" s="151"/>
      <c r="F64" s="151"/>
      <c r="G64" s="151"/>
      <c r="H64" s="316">
        <v>0.43</v>
      </c>
      <c r="I64" s="316">
        <v>0.06</v>
      </c>
      <c r="J64" s="316">
        <v>0.52</v>
      </c>
      <c r="K64" s="316">
        <v>0</v>
      </c>
      <c r="L64" s="316">
        <v>0.06</v>
      </c>
      <c r="M64" s="316">
        <v>0.04</v>
      </c>
      <c r="N64" s="154">
        <v>0</v>
      </c>
      <c r="O64" s="154">
        <v>0</v>
      </c>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c r="EN64" s="142"/>
      <c r="EO64" s="142"/>
      <c r="EP64" s="142"/>
      <c r="EQ64" s="142"/>
      <c r="ER64" s="142"/>
      <c r="ES64" s="142"/>
      <c r="ET64" s="142"/>
      <c r="EU64" s="142"/>
      <c r="EV64" s="142"/>
      <c r="EW64" s="142"/>
      <c r="EX64" s="142"/>
      <c r="EY64" s="142"/>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42"/>
      <c r="GC64" s="142"/>
      <c r="GD64" s="142"/>
      <c r="GE64" s="142"/>
      <c r="GF64" s="142"/>
      <c r="GG64" s="142"/>
      <c r="GH64" s="142"/>
      <c r="GI64" s="142"/>
      <c r="GJ64" s="142"/>
      <c r="GK64" s="142"/>
      <c r="GL64" s="142"/>
      <c r="GM64" s="142"/>
      <c r="GN64" s="142"/>
      <c r="GO64" s="142"/>
      <c r="GP64" s="142"/>
      <c r="GQ64" s="142"/>
      <c r="GR64" s="142"/>
      <c r="GS64" s="142"/>
      <c r="GT64" s="142"/>
      <c r="GU64" s="142"/>
      <c r="GV64" s="142"/>
      <c r="GW64" s="142"/>
      <c r="GX64" s="142"/>
      <c r="GY64" s="142"/>
      <c r="GZ64" s="142"/>
      <c r="HA64" s="142"/>
      <c r="HB64" s="142"/>
      <c r="HC64" s="142"/>
      <c r="HD64" s="142"/>
      <c r="HE64" s="142"/>
      <c r="HF64" s="142"/>
      <c r="HG64" s="142"/>
      <c r="HH64" s="142"/>
      <c r="HI64" s="142"/>
      <c r="HJ64" s="142"/>
      <c r="HK64" s="142"/>
      <c r="HL64" s="142"/>
      <c r="HM64" s="142"/>
      <c r="HN64" s="142"/>
      <c r="HO64" s="142"/>
    </row>
    <row r="65" spans="1:223" x14ac:dyDescent="0.35">
      <c r="A65" s="150" t="s">
        <v>96</v>
      </c>
      <c r="C65" s="141">
        <v>12</v>
      </c>
      <c r="D65" s="151">
        <v>20</v>
      </c>
      <c r="E65" s="151"/>
      <c r="F65" s="151"/>
      <c r="G65" s="151"/>
      <c r="H65" s="316">
        <v>0.47000000000000003</v>
      </c>
      <c r="I65" s="316">
        <v>0.06</v>
      </c>
      <c r="J65" s="316">
        <v>0.52</v>
      </c>
      <c r="K65" s="316">
        <v>0</v>
      </c>
      <c r="L65" s="316">
        <v>0.06</v>
      </c>
      <c r="M65" s="316">
        <v>0.04</v>
      </c>
      <c r="N65" s="154">
        <v>0</v>
      </c>
      <c r="O65" s="154">
        <v>0</v>
      </c>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row>
    <row r="66" spans="1:223" x14ac:dyDescent="0.35">
      <c r="A66" s="150" t="s">
        <v>97</v>
      </c>
      <c r="C66" s="141">
        <v>13</v>
      </c>
      <c r="D66" s="151">
        <v>20</v>
      </c>
      <c r="E66" s="151"/>
      <c r="F66" s="151"/>
      <c r="G66" s="151"/>
      <c r="H66" s="316">
        <v>0.5</v>
      </c>
      <c r="I66" s="316">
        <v>0.06</v>
      </c>
      <c r="J66" s="316">
        <v>0.52</v>
      </c>
      <c r="K66" s="316">
        <v>0</v>
      </c>
      <c r="L66" s="316">
        <v>0.06</v>
      </c>
      <c r="M66" s="316">
        <v>0.04</v>
      </c>
      <c r="N66" s="154">
        <v>0</v>
      </c>
      <c r="O66" s="154">
        <v>0</v>
      </c>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c r="EN66" s="142"/>
      <c r="EO66" s="142"/>
      <c r="EP66" s="142"/>
      <c r="EQ66" s="142"/>
      <c r="ER66" s="142"/>
      <c r="ES66" s="142"/>
      <c r="ET66" s="142"/>
      <c r="EU66" s="142"/>
      <c r="EV66" s="142"/>
      <c r="EW66" s="142"/>
      <c r="EX66" s="142"/>
      <c r="EY66" s="142"/>
      <c r="EZ66" s="142"/>
      <c r="FA66" s="142"/>
      <c r="FB66" s="142"/>
      <c r="FC66" s="142"/>
      <c r="FD66" s="142"/>
      <c r="FE66" s="142"/>
      <c r="FF66" s="142"/>
      <c r="FG66" s="142"/>
      <c r="FH66" s="142"/>
      <c r="FI66" s="142"/>
      <c r="FJ66" s="142"/>
      <c r="FK66" s="142"/>
      <c r="FL66" s="142"/>
      <c r="FM66" s="142"/>
      <c r="FN66" s="142"/>
      <c r="FO66" s="142"/>
      <c r="FP66" s="142"/>
      <c r="FQ66" s="142"/>
      <c r="FR66" s="142"/>
      <c r="FS66" s="142"/>
      <c r="FT66" s="142"/>
      <c r="FU66" s="142"/>
      <c r="FV66" s="142"/>
      <c r="FW66" s="142"/>
      <c r="FX66" s="142"/>
      <c r="FY66" s="142"/>
      <c r="FZ66" s="142"/>
      <c r="GA66" s="142"/>
      <c r="GB66" s="142"/>
      <c r="GC66" s="142"/>
      <c r="GD66" s="142"/>
      <c r="GE66" s="142"/>
      <c r="GF66" s="142"/>
      <c r="GG66" s="142"/>
      <c r="GH66" s="142"/>
      <c r="GI66" s="142"/>
      <c r="GJ66" s="142"/>
      <c r="GK66" s="142"/>
      <c r="GL66" s="142"/>
      <c r="GM66" s="142"/>
      <c r="GN66" s="142"/>
      <c r="GO66" s="142"/>
      <c r="GP66" s="142"/>
      <c r="GQ66" s="142"/>
      <c r="GR66" s="142"/>
      <c r="GS66" s="142"/>
      <c r="GT66" s="142"/>
      <c r="GU66" s="142"/>
      <c r="GV66" s="142"/>
      <c r="GW66" s="142"/>
      <c r="GX66" s="142"/>
      <c r="GY66" s="142"/>
      <c r="GZ66" s="142"/>
      <c r="HA66" s="142"/>
      <c r="HB66" s="142"/>
      <c r="HC66" s="142"/>
      <c r="HD66" s="142"/>
      <c r="HE66" s="142"/>
      <c r="HF66" s="142"/>
      <c r="HG66" s="142"/>
      <c r="HH66" s="142"/>
      <c r="HI66" s="142"/>
      <c r="HJ66" s="142"/>
      <c r="HK66" s="142"/>
      <c r="HL66" s="142"/>
      <c r="HM66" s="142"/>
      <c r="HN66" s="142"/>
      <c r="HO66" s="142"/>
    </row>
    <row r="67" spans="1:223" x14ac:dyDescent="0.35">
      <c r="A67" s="150" t="s">
        <v>98</v>
      </c>
      <c r="C67" s="141">
        <v>14</v>
      </c>
      <c r="D67" s="151">
        <v>20</v>
      </c>
      <c r="E67" s="151"/>
      <c r="F67" s="151"/>
      <c r="G67" s="151"/>
      <c r="H67" s="316">
        <v>0.5</v>
      </c>
      <c r="I67" s="316">
        <v>6.9999999999999993E-2</v>
      </c>
      <c r="J67" s="316">
        <v>0.54</v>
      </c>
      <c r="K67" s="316">
        <v>0</v>
      </c>
      <c r="L67" s="316">
        <v>0.04</v>
      </c>
      <c r="M67" s="316">
        <v>0.04</v>
      </c>
      <c r="N67" s="154">
        <v>0</v>
      </c>
      <c r="O67" s="154">
        <v>0</v>
      </c>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142"/>
      <c r="GX67" s="142"/>
      <c r="GY67" s="142"/>
      <c r="GZ67" s="142"/>
      <c r="HA67" s="142"/>
      <c r="HB67" s="142"/>
      <c r="HC67" s="142"/>
      <c r="HD67" s="142"/>
      <c r="HE67" s="142"/>
      <c r="HF67" s="142"/>
      <c r="HG67" s="142"/>
      <c r="HH67" s="142"/>
      <c r="HI67" s="142"/>
      <c r="HJ67" s="142"/>
      <c r="HK67" s="142"/>
      <c r="HL67" s="142"/>
      <c r="HM67" s="142"/>
      <c r="HN67" s="142"/>
      <c r="HO67" s="142"/>
    </row>
    <row r="68" spans="1:223" x14ac:dyDescent="0.35">
      <c r="A68" s="150" t="s">
        <v>99</v>
      </c>
      <c r="C68" s="141">
        <v>15</v>
      </c>
      <c r="D68" s="151">
        <v>18</v>
      </c>
      <c r="E68" s="151"/>
      <c r="F68" s="151"/>
      <c r="G68" s="151"/>
      <c r="H68" s="316">
        <v>0.62</v>
      </c>
      <c r="I68" s="316">
        <v>0.06</v>
      </c>
      <c r="J68" s="316">
        <v>0.5</v>
      </c>
      <c r="K68" s="316">
        <v>0</v>
      </c>
      <c r="L68" s="316">
        <v>0.05</v>
      </c>
      <c r="M68" s="316">
        <v>0.03</v>
      </c>
      <c r="N68" s="154">
        <v>0</v>
      </c>
      <c r="O68" s="154">
        <v>0</v>
      </c>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c r="FF68" s="142"/>
      <c r="FG68" s="142"/>
      <c r="FH68" s="142"/>
      <c r="FI68" s="142"/>
      <c r="FJ68" s="142"/>
      <c r="FK68" s="142"/>
      <c r="FL68" s="142"/>
      <c r="FM68" s="142"/>
      <c r="FN68" s="142"/>
      <c r="FO68" s="142"/>
      <c r="FP68" s="142"/>
      <c r="FQ68" s="142"/>
      <c r="FR68" s="142"/>
      <c r="FS68" s="142"/>
      <c r="FT68" s="142"/>
      <c r="FU68" s="142"/>
      <c r="FV68" s="142"/>
      <c r="FW68" s="142"/>
      <c r="FX68" s="142"/>
      <c r="FY68" s="142"/>
      <c r="FZ68" s="142"/>
      <c r="GA68" s="142"/>
      <c r="GB68" s="142"/>
      <c r="GC68" s="142"/>
      <c r="GD68" s="142"/>
      <c r="GE68" s="142"/>
      <c r="GF68" s="142"/>
      <c r="GG68" s="142"/>
      <c r="GH68" s="142"/>
      <c r="GI68" s="142"/>
      <c r="GJ68" s="142"/>
      <c r="GK68" s="142"/>
      <c r="GL68" s="142"/>
      <c r="GM68" s="142"/>
      <c r="GN68" s="142"/>
      <c r="GO68" s="142"/>
      <c r="GP68" s="142"/>
      <c r="GQ68" s="142"/>
      <c r="GR68" s="142"/>
      <c r="GS68" s="142"/>
      <c r="GT68" s="142"/>
      <c r="GU68" s="142"/>
      <c r="GV68" s="142"/>
      <c r="GW68" s="142"/>
      <c r="GX68" s="142"/>
      <c r="GY68" s="142"/>
      <c r="GZ68" s="142"/>
      <c r="HA68" s="142"/>
      <c r="HB68" s="142"/>
      <c r="HC68" s="142"/>
      <c r="HD68" s="142"/>
      <c r="HE68" s="142"/>
      <c r="HF68" s="142"/>
      <c r="HG68" s="142"/>
      <c r="HH68" s="142"/>
      <c r="HI68" s="142"/>
      <c r="HJ68" s="142"/>
      <c r="HK68" s="142"/>
      <c r="HL68" s="142"/>
      <c r="HM68" s="142"/>
      <c r="HN68" s="142"/>
      <c r="HO68" s="142"/>
    </row>
    <row r="69" spans="1:223" x14ac:dyDescent="0.35">
      <c r="A69" s="150" t="s">
        <v>124</v>
      </c>
      <c r="C69" s="141">
        <v>16</v>
      </c>
      <c r="D69" s="151">
        <v>86</v>
      </c>
      <c r="E69" s="151"/>
      <c r="F69" s="151"/>
      <c r="G69" s="151"/>
      <c r="H69" s="316">
        <v>3.8</v>
      </c>
      <c r="I69" s="316">
        <v>0.4</v>
      </c>
      <c r="J69" s="316">
        <v>0.92</v>
      </c>
      <c r="K69" s="316"/>
      <c r="L69" s="316">
        <v>0.17</v>
      </c>
      <c r="M69" s="316">
        <v>0.12</v>
      </c>
      <c r="N69" s="154">
        <v>0</v>
      </c>
      <c r="O69" s="154">
        <v>0</v>
      </c>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c r="FF69" s="142"/>
      <c r="FG69" s="142"/>
      <c r="FH69" s="142"/>
      <c r="FI69" s="142"/>
      <c r="FJ69" s="142"/>
      <c r="FK69" s="142"/>
      <c r="FL69" s="142"/>
      <c r="FM69" s="142"/>
      <c r="FN69" s="142"/>
      <c r="FO69" s="142"/>
      <c r="FP69" s="142"/>
      <c r="FQ69" s="142"/>
      <c r="FR69" s="142"/>
      <c r="FS69" s="142"/>
      <c r="FT69" s="142"/>
      <c r="FU69" s="142"/>
      <c r="FV69" s="142"/>
      <c r="FW69" s="142"/>
      <c r="FX69" s="142"/>
      <c r="FY69" s="142"/>
      <c r="FZ69" s="142"/>
      <c r="GA69" s="142"/>
      <c r="GB69" s="142"/>
      <c r="GC69" s="142"/>
      <c r="GD69" s="142"/>
      <c r="GE69" s="142"/>
      <c r="GF69" s="142"/>
      <c r="GG69" s="142"/>
      <c r="GH69" s="142"/>
      <c r="GI69" s="142"/>
      <c r="GJ69" s="142"/>
      <c r="GK69" s="142"/>
      <c r="GL69" s="142"/>
      <c r="GM69" s="142"/>
      <c r="GN69" s="142"/>
      <c r="GO69" s="142"/>
      <c r="GP69" s="142"/>
      <c r="GQ69" s="142"/>
      <c r="GR69" s="142"/>
      <c r="GS69" s="142"/>
      <c r="GT69" s="142"/>
      <c r="GU69" s="142"/>
      <c r="GV69" s="142"/>
      <c r="GW69" s="142"/>
      <c r="GX69" s="142"/>
      <c r="GY69" s="142"/>
      <c r="GZ69" s="142"/>
      <c r="HA69" s="142"/>
      <c r="HB69" s="142"/>
      <c r="HC69" s="142"/>
      <c r="HD69" s="142"/>
      <c r="HE69" s="142"/>
      <c r="HF69" s="142"/>
      <c r="HG69" s="142"/>
      <c r="HH69" s="142"/>
      <c r="HI69" s="142"/>
      <c r="HJ69" s="142"/>
      <c r="HK69" s="142"/>
      <c r="HL69" s="142"/>
      <c r="HM69" s="142"/>
      <c r="HN69" s="142"/>
      <c r="HO69" s="142"/>
    </row>
    <row r="70" spans="1:223" x14ac:dyDescent="0.35">
      <c r="A70" s="150" t="s">
        <v>84</v>
      </c>
      <c r="C70" s="141">
        <v>17</v>
      </c>
      <c r="D70" s="151">
        <v>86.6</v>
      </c>
      <c r="E70" s="151"/>
      <c r="F70" s="151"/>
      <c r="G70" s="151"/>
      <c r="H70" s="316">
        <v>3.44</v>
      </c>
      <c r="I70" s="316">
        <v>0.41</v>
      </c>
      <c r="J70" s="316">
        <v>0.98</v>
      </c>
      <c r="K70" s="316">
        <v>8.3000000000000004E-2</v>
      </c>
      <c r="L70" s="316">
        <v>0.11</v>
      </c>
      <c r="M70" s="316">
        <v>0.22</v>
      </c>
      <c r="N70" s="154">
        <v>2.4334599999999998E-2</v>
      </c>
      <c r="O70" s="154">
        <v>5.3518799999999998E-2</v>
      </c>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c r="FF70" s="142"/>
      <c r="FG70" s="142"/>
      <c r="FH70" s="142"/>
      <c r="FI70" s="142"/>
      <c r="FJ70" s="142"/>
      <c r="FK70" s="142"/>
      <c r="FL70" s="142"/>
      <c r="FM70" s="142"/>
      <c r="FN70" s="142"/>
      <c r="FO70" s="142"/>
      <c r="FP70" s="142"/>
      <c r="FQ70" s="142"/>
      <c r="FR70" s="142"/>
      <c r="FS70" s="142"/>
      <c r="FT70" s="142"/>
      <c r="FU70" s="142"/>
      <c r="FV70" s="142"/>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42"/>
      <c r="GU70" s="142"/>
      <c r="GV70" s="142"/>
      <c r="GW70" s="142"/>
      <c r="GX70" s="142"/>
      <c r="GY70" s="142"/>
      <c r="GZ70" s="142"/>
      <c r="HA70" s="142"/>
      <c r="HB70" s="142"/>
      <c r="HC70" s="142"/>
      <c r="HD70" s="142"/>
      <c r="HE70" s="142"/>
      <c r="HF70" s="142"/>
      <c r="HG70" s="142"/>
      <c r="HH70" s="142"/>
      <c r="HI70" s="142"/>
      <c r="HJ70" s="142"/>
      <c r="HK70" s="142"/>
      <c r="HL70" s="142"/>
      <c r="HM70" s="142"/>
      <c r="HN70" s="142"/>
      <c r="HO70" s="142"/>
    </row>
    <row r="71" spans="1:223" x14ac:dyDescent="0.35">
      <c r="A71" s="150" t="s">
        <v>91</v>
      </c>
      <c r="C71" s="141">
        <v>18</v>
      </c>
      <c r="D71" s="151">
        <v>86.8</v>
      </c>
      <c r="E71" s="151"/>
      <c r="F71" s="151"/>
      <c r="G71" s="151"/>
      <c r="H71" s="316">
        <v>4.17</v>
      </c>
      <c r="I71" s="316">
        <v>0.42</v>
      </c>
      <c r="J71" s="316">
        <v>1.1000000000000001</v>
      </c>
      <c r="K71" s="316">
        <v>0.15</v>
      </c>
      <c r="L71" s="316">
        <v>0.16</v>
      </c>
      <c r="M71" s="316">
        <v>0.33</v>
      </c>
      <c r="N71" s="154">
        <v>2.4390800000000001E-2</v>
      </c>
      <c r="O71" s="154">
        <v>6.293E-2</v>
      </c>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c r="FF71" s="142"/>
      <c r="FG71" s="142"/>
      <c r="FH71" s="142"/>
      <c r="FI71" s="142"/>
      <c r="FJ71" s="142"/>
      <c r="FK71" s="142"/>
      <c r="FL71" s="142"/>
      <c r="FM71" s="142"/>
      <c r="FN71" s="142"/>
      <c r="FO71" s="142"/>
      <c r="FP71" s="142"/>
      <c r="FQ71" s="142"/>
      <c r="FR71" s="142"/>
      <c r="FS71" s="142"/>
      <c r="FT71" s="142"/>
      <c r="FU71" s="142"/>
      <c r="FV71" s="142"/>
      <c r="FW71" s="142"/>
      <c r="FX71" s="142"/>
      <c r="FY71" s="142"/>
      <c r="FZ71" s="142"/>
      <c r="GA71" s="142"/>
      <c r="GB71" s="142"/>
      <c r="GC71" s="142"/>
      <c r="GD71" s="142"/>
      <c r="GE71" s="142"/>
      <c r="GF71" s="142"/>
      <c r="GG71" s="142"/>
      <c r="GH71" s="142"/>
      <c r="GI71" s="142"/>
      <c r="GJ71" s="142"/>
      <c r="GK71" s="142"/>
      <c r="GL71" s="142"/>
      <c r="GM71" s="142"/>
      <c r="GN71" s="142"/>
      <c r="GO71" s="142"/>
      <c r="GP71" s="142"/>
      <c r="GQ71" s="142"/>
      <c r="GR71" s="142"/>
      <c r="GS71" s="142"/>
      <c r="GT71" s="142"/>
      <c r="GU71" s="142"/>
      <c r="GV71" s="142"/>
      <c r="GW71" s="142"/>
      <c r="GX71" s="142"/>
      <c r="GY71" s="142"/>
      <c r="GZ71" s="142"/>
      <c r="HA71" s="142"/>
      <c r="HB71" s="142"/>
      <c r="HC71" s="142"/>
      <c r="HD71" s="142"/>
      <c r="HE71" s="142"/>
      <c r="HF71" s="142"/>
      <c r="HG71" s="142"/>
      <c r="HH71" s="142"/>
      <c r="HI71" s="142"/>
      <c r="HJ71" s="142"/>
      <c r="HK71" s="142"/>
      <c r="HL71" s="142"/>
      <c r="HM71" s="142"/>
      <c r="HN71" s="142"/>
      <c r="HO71" s="142"/>
    </row>
    <row r="72" spans="1:223" x14ac:dyDescent="0.35">
      <c r="A72" s="150" t="s">
        <v>100</v>
      </c>
      <c r="C72" s="141">
        <v>19</v>
      </c>
      <c r="D72" s="151">
        <v>86</v>
      </c>
      <c r="E72" s="151"/>
      <c r="F72" s="151"/>
      <c r="G72" s="151"/>
      <c r="H72" s="316">
        <v>5.5</v>
      </c>
      <c r="I72" s="316">
        <v>0.57000000000000006</v>
      </c>
      <c r="J72" s="316">
        <v>1.29</v>
      </c>
      <c r="K72" s="316">
        <v>0</v>
      </c>
      <c r="L72" s="316">
        <v>0.22000000000000003</v>
      </c>
      <c r="M72" s="316">
        <v>0.2</v>
      </c>
      <c r="N72" s="154">
        <v>0</v>
      </c>
      <c r="O72" s="154">
        <v>0</v>
      </c>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2"/>
      <c r="FF72" s="142"/>
      <c r="FG72" s="142"/>
      <c r="FH72" s="142"/>
      <c r="FI72" s="142"/>
      <c r="FJ72" s="142"/>
      <c r="FK72" s="142"/>
      <c r="FL72" s="142"/>
      <c r="FM72" s="142"/>
      <c r="FN72" s="142"/>
      <c r="FO72" s="142"/>
      <c r="FP72" s="142"/>
      <c r="FQ72" s="142"/>
      <c r="FR72" s="142"/>
      <c r="FS72" s="142"/>
      <c r="FT72" s="142"/>
      <c r="FU72" s="142"/>
      <c r="FV72" s="142"/>
      <c r="FW72" s="142"/>
      <c r="FX72" s="142"/>
      <c r="FY72" s="142"/>
      <c r="FZ72" s="142"/>
      <c r="GA72" s="142"/>
      <c r="GB72" s="142"/>
      <c r="GC72" s="142"/>
      <c r="GD72" s="142"/>
      <c r="GE72" s="142"/>
      <c r="GF72" s="142"/>
      <c r="GG72" s="142"/>
      <c r="GH72" s="142"/>
      <c r="GI72" s="142"/>
      <c r="GJ72" s="142"/>
      <c r="GK72" s="142"/>
      <c r="GL72" s="142"/>
      <c r="GM72" s="142"/>
      <c r="GN72" s="142"/>
      <c r="GO72" s="142"/>
      <c r="GP72" s="142"/>
      <c r="GQ72" s="142"/>
      <c r="GR72" s="142"/>
      <c r="GS72" s="142"/>
      <c r="GT72" s="142"/>
      <c r="GU72" s="142"/>
      <c r="GV72" s="142"/>
      <c r="GW72" s="142"/>
      <c r="GX72" s="142"/>
      <c r="GY72" s="142"/>
      <c r="GZ72" s="142"/>
      <c r="HA72" s="142"/>
      <c r="HB72" s="142"/>
      <c r="HC72" s="142"/>
      <c r="HD72" s="142"/>
      <c r="HE72" s="142"/>
      <c r="HF72" s="142"/>
      <c r="HG72" s="142"/>
      <c r="HH72" s="142"/>
      <c r="HI72" s="142"/>
      <c r="HJ72" s="142"/>
      <c r="HK72" s="142"/>
      <c r="HL72" s="142"/>
      <c r="HM72" s="142"/>
      <c r="HN72" s="142"/>
      <c r="HO72" s="142"/>
    </row>
    <row r="73" spans="1:223" x14ac:dyDescent="0.35">
      <c r="A73" s="150" t="s">
        <v>173</v>
      </c>
      <c r="C73" s="141">
        <v>20</v>
      </c>
      <c r="D73" s="151">
        <v>86</v>
      </c>
      <c r="E73" s="151"/>
      <c r="F73" s="151"/>
      <c r="G73" s="151"/>
      <c r="H73" s="316">
        <v>4.8</v>
      </c>
      <c r="I73" s="316">
        <v>0.42000000000000004</v>
      </c>
      <c r="J73" s="316">
        <v>0.9</v>
      </c>
      <c r="K73" s="316">
        <v>0</v>
      </c>
      <c r="L73" s="316">
        <v>0.16</v>
      </c>
      <c r="M73" s="316">
        <v>0.21000000000000002</v>
      </c>
      <c r="N73" s="154">
        <v>0</v>
      </c>
      <c r="O73" s="154">
        <v>0</v>
      </c>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c r="FK73" s="142"/>
      <c r="FL73" s="142"/>
      <c r="FM73" s="142"/>
      <c r="FN73" s="142"/>
      <c r="FO73" s="142"/>
      <c r="FP73" s="142"/>
      <c r="FQ73" s="142"/>
      <c r="FR73" s="142"/>
      <c r="FS73" s="142"/>
      <c r="FT73" s="142"/>
      <c r="FU73" s="142"/>
      <c r="FV73" s="142"/>
      <c r="FW73" s="142"/>
      <c r="FX73" s="142"/>
      <c r="FY73" s="142"/>
      <c r="FZ73" s="142"/>
      <c r="GA73" s="142"/>
      <c r="GB73" s="142"/>
      <c r="GC73" s="142"/>
      <c r="GD73" s="142"/>
      <c r="GE73" s="142"/>
      <c r="GF73" s="142"/>
      <c r="GG73" s="142"/>
      <c r="GH73" s="142"/>
      <c r="GI73" s="142"/>
      <c r="GJ73" s="142"/>
      <c r="GK73" s="142"/>
      <c r="GL73" s="142"/>
      <c r="GM73" s="142"/>
      <c r="GN73" s="142"/>
      <c r="GO73" s="142"/>
      <c r="GP73" s="142"/>
      <c r="GQ73" s="142"/>
      <c r="GR73" s="142"/>
      <c r="GS73" s="142"/>
      <c r="GT73" s="142"/>
      <c r="GU73" s="142"/>
      <c r="GV73" s="142"/>
      <c r="GW73" s="142"/>
      <c r="GX73" s="142"/>
      <c r="GY73" s="142"/>
      <c r="GZ73" s="142"/>
      <c r="HA73" s="142"/>
      <c r="HB73" s="142"/>
      <c r="HC73" s="142"/>
      <c r="HD73" s="142"/>
      <c r="HE73" s="142"/>
      <c r="HF73" s="142"/>
      <c r="HG73" s="142"/>
      <c r="HH73" s="142"/>
      <c r="HI73" s="142"/>
      <c r="HJ73" s="142"/>
      <c r="HK73" s="142"/>
      <c r="HL73" s="142"/>
      <c r="HM73" s="142"/>
      <c r="HN73" s="142"/>
      <c r="HO73" s="142"/>
    </row>
    <row r="74" spans="1:223" x14ac:dyDescent="0.35">
      <c r="A74" s="150" t="s">
        <v>101</v>
      </c>
      <c r="C74" s="141">
        <v>21</v>
      </c>
      <c r="D74" s="151">
        <v>91</v>
      </c>
      <c r="E74" s="151"/>
      <c r="F74" s="151"/>
      <c r="G74" s="151"/>
      <c r="H74" s="316">
        <v>2.8</v>
      </c>
      <c r="I74" s="316">
        <v>0.78</v>
      </c>
      <c r="J74" s="316">
        <v>0.8</v>
      </c>
      <c r="K74" s="316">
        <v>0</v>
      </c>
      <c r="L74" s="316">
        <v>0.24</v>
      </c>
      <c r="M74" s="316">
        <v>0.33999999999999997</v>
      </c>
      <c r="N74" s="154">
        <v>0</v>
      </c>
      <c r="O74" s="154">
        <v>0</v>
      </c>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2"/>
      <c r="FF74" s="142"/>
      <c r="FG74" s="142"/>
      <c r="FH74" s="142"/>
      <c r="FI74" s="142"/>
      <c r="FJ74" s="142"/>
      <c r="FK74" s="142"/>
      <c r="FL74" s="142"/>
      <c r="FM74" s="142"/>
      <c r="FN74" s="142"/>
      <c r="FO74" s="142"/>
      <c r="FP74" s="142"/>
      <c r="FQ74" s="142"/>
      <c r="FR74" s="142"/>
      <c r="FS74" s="142"/>
      <c r="FT74" s="142"/>
      <c r="FU74" s="142"/>
      <c r="FV74" s="142"/>
      <c r="FW74" s="142"/>
      <c r="FX74" s="142"/>
      <c r="FY74" s="142"/>
      <c r="FZ74" s="142"/>
      <c r="GA74" s="142"/>
      <c r="GB74" s="142"/>
      <c r="GC74" s="142"/>
      <c r="GD74" s="142"/>
      <c r="GE74" s="142"/>
      <c r="GF74" s="142"/>
      <c r="GG74" s="142"/>
      <c r="GH74" s="142"/>
      <c r="GI74" s="142"/>
      <c r="GJ74" s="142"/>
      <c r="GK74" s="142"/>
      <c r="GL74" s="142"/>
      <c r="GM74" s="142"/>
      <c r="GN74" s="142"/>
      <c r="GO74" s="142"/>
      <c r="GP74" s="142"/>
      <c r="GQ74" s="142"/>
      <c r="GR74" s="142"/>
      <c r="GS74" s="142"/>
      <c r="GT74" s="142"/>
      <c r="GU74" s="142"/>
      <c r="GV74" s="142"/>
      <c r="GW74" s="142"/>
      <c r="GX74" s="142"/>
      <c r="GY74" s="142"/>
      <c r="GZ74" s="142"/>
      <c r="HA74" s="142"/>
      <c r="HB74" s="142"/>
      <c r="HC74" s="142"/>
      <c r="HD74" s="142"/>
      <c r="HE74" s="142"/>
      <c r="HF74" s="142"/>
      <c r="HG74" s="142"/>
      <c r="HH74" s="142"/>
      <c r="HI74" s="142"/>
      <c r="HJ74" s="142"/>
      <c r="HK74" s="142"/>
      <c r="HL74" s="142"/>
      <c r="HM74" s="142"/>
      <c r="HN74" s="142"/>
      <c r="HO74" s="142"/>
    </row>
    <row r="75" spans="1:223" x14ac:dyDescent="0.35">
      <c r="A75" s="150" t="s">
        <v>31</v>
      </c>
      <c r="C75" s="141">
        <v>22</v>
      </c>
      <c r="D75" s="151">
        <v>23</v>
      </c>
      <c r="E75" s="151"/>
      <c r="F75" s="151"/>
      <c r="G75" s="151"/>
      <c r="H75" s="316">
        <v>0.16</v>
      </c>
      <c r="I75" s="316">
        <v>0.04</v>
      </c>
      <c r="J75" s="316">
        <v>0.21000000000000002</v>
      </c>
      <c r="K75" s="316">
        <v>0</v>
      </c>
      <c r="L75" s="316">
        <v>0.05</v>
      </c>
      <c r="M75" s="316">
        <v>0.03</v>
      </c>
      <c r="N75" s="154">
        <v>0</v>
      </c>
      <c r="O75" s="154">
        <v>0</v>
      </c>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c r="FF75" s="142"/>
      <c r="FG75" s="142"/>
      <c r="FH75" s="142"/>
      <c r="FI75" s="142"/>
      <c r="FJ75" s="142"/>
      <c r="FK75" s="142"/>
      <c r="FL75" s="142"/>
      <c r="FM75" s="142"/>
      <c r="FN75" s="142"/>
      <c r="FO75" s="142"/>
      <c r="FP75" s="142"/>
      <c r="FQ75" s="142"/>
      <c r="FR75" s="142"/>
      <c r="FS75" s="142"/>
      <c r="FT75" s="142"/>
      <c r="FU75" s="142"/>
      <c r="FV75" s="142"/>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row>
    <row r="76" spans="1:223" x14ac:dyDescent="0.35">
      <c r="A76" s="150" t="s">
        <v>92</v>
      </c>
      <c r="C76" s="141">
        <v>23</v>
      </c>
      <c r="D76" s="151">
        <v>21.8</v>
      </c>
      <c r="E76" s="151"/>
      <c r="F76" s="151"/>
      <c r="G76" s="151"/>
      <c r="H76" s="316">
        <v>0.33</v>
      </c>
      <c r="I76" s="316">
        <v>4.5999999999999999E-2</v>
      </c>
      <c r="J76" s="316">
        <v>0.4</v>
      </c>
      <c r="K76" s="316">
        <v>6.0000000000000001E-3</v>
      </c>
      <c r="L76" s="316">
        <v>1.6E-2</v>
      </c>
      <c r="M76" s="316">
        <v>3.4000000000000002E-2</v>
      </c>
      <c r="N76" s="154">
        <v>4.6216E-3</v>
      </c>
      <c r="O76" s="154">
        <v>5.8816400000000005E-2</v>
      </c>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2"/>
      <c r="FF76" s="142"/>
      <c r="FG76" s="142"/>
      <c r="FH76" s="142"/>
      <c r="FI76" s="142"/>
      <c r="FJ76" s="142"/>
      <c r="FK76" s="142"/>
      <c r="FL76" s="142"/>
      <c r="FM76" s="142"/>
      <c r="FN76" s="142"/>
      <c r="FO76" s="142"/>
      <c r="FP76" s="142"/>
      <c r="FQ76" s="142"/>
      <c r="FR76" s="142"/>
      <c r="FS76" s="142"/>
      <c r="FT76" s="142"/>
      <c r="FU76" s="142"/>
      <c r="FV76" s="142"/>
      <c r="FW76" s="142"/>
      <c r="FX76" s="142"/>
      <c r="FY76" s="142"/>
      <c r="FZ76" s="142"/>
      <c r="GA76" s="142"/>
      <c r="GB76" s="142"/>
      <c r="GC76" s="142"/>
      <c r="GD76" s="142"/>
      <c r="GE76" s="142"/>
      <c r="GF76" s="142"/>
      <c r="GG76" s="142"/>
      <c r="GH76" s="142"/>
      <c r="GI76" s="142"/>
      <c r="GJ76" s="142"/>
      <c r="GK76" s="142"/>
      <c r="GL76" s="142"/>
      <c r="GM76" s="142"/>
      <c r="GN76" s="142"/>
      <c r="GO76" s="142"/>
      <c r="GP76" s="142"/>
      <c r="GQ76" s="142"/>
      <c r="GR76" s="142"/>
      <c r="GS76" s="142"/>
      <c r="GT76" s="142"/>
      <c r="GU76" s="142"/>
      <c r="GV76" s="142"/>
      <c r="GW76" s="142"/>
      <c r="GX76" s="142"/>
      <c r="GY76" s="142"/>
      <c r="GZ76" s="142"/>
      <c r="HA76" s="142"/>
      <c r="HB76" s="142"/>
      <c r="HC76" s="142"/>
      <c r="HD76" s="142"/>
      <c r="HE76" s="142"/>
      <c r="HF76" s="142"/>
      <c r="HG76" s="142"/>
      <c r="HH76" s="142"/>
      <c r="HI76" s="142"/>
      <c r="HJ76" s="142"/>
      <c r="HK76" s="142"/>
      <c r="HL76" s="142"/>
      <c r="HM76" s="142"/>
      <c r="HN76" s="142"/>
      <c r="HO76" s="142"/>
    </row>
    <row r="77" spans="1:223" x14ac:dyDescent="0.35">
      <c r="A77" s="150" t="s">
        <v>102</v>
      </c>
      <c r="C77" s="141">
        <v>24</v>
      </c>
      <c r="D77" s="151">
        <v>10.4</v>
      </c>
      <c r="E77" s="151"/>
      <c r="F77" s="151"/>
      <c r="G77" s="151"/>
      <c r="H77" s="316">
        <v>0.14000000000000001</v>
      </c>
      <c r="I77" s="316">
        <v>2.8000000000000001E-2</v>
      </c>
      <c r="J77" s="316">
        <v>0.28999999999999998</v>
      </c>
      <c r="K77" s="316">
        <v>0.03</v>
      </c>
      <c r="L77" s="316">
        <v>1.2999999999999999E-2</v>
      </c>
      <c r="M77" s="316">
        <v>7.0000000000000001E-3</v>
      </c>
      <c r="N77" s="154">
        <v>3.7013600000000001E-2</v>
      </c>
      <c r="O77" s="154">
        <v>4.2380000000000001E-2</v>
      </c>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2"/>
      <c r="FF77" s="142"/>
      <c r="FG77" s="142"/>
      <c r="FH77" s="142"/>
      <c r="FI77" s="142"/>
      <c r="FJ77" s="142"/>
      <c r="FK77" s="142"/>
      <c r="FL77" s="142"/>
      <c r="FM77" s="142"/>
      <c r="FN77" s="142"/>
      <c r="FO77" s="142"/>
      <c r="FP77" s="142"/>
      <c r="FQ77" s="142"/>
      <c r="FR77" s="142"/>
      <c r="FS77" s="142"/>
      <c r="FT77" s="142"/>
      <c r="FU77" s="142"/>
      <c r="FV77" s="142"/>
      <c r="FW77" s="142"/>
      <c r="FX77" s="142"/>
      <c r="FY77" s="142"/>
      <c r="FZ77" s="142"/>
      <c r="GA77" s="142"/>
      <c r="GB77" s="142"/>
      <c r="GC77" s="142"/>
      <c r="GD77" s="142"/>
      <c r="GE77" s="142"/>
      <c r="GF77" s="142"/>
      <c r="GG77" s="142"/>
      <c r="GH77" s="142"/>
      <c r="GI77" s="142"/>
      <c r="GJ77" s="142"/>
      <c r="GK77" s="142"/>
      <c r="GL77" s="142"/>
      <c r="GM77" s="142"/>
      <c r="GN77" s="142"/>
      <c r="GO77" s="142"/>
      <c r="GP77" s="142"/>
      <c r="GQ77" s="142"/>
      <c r="GR77" s="142"/>
      <c r="GS77" s="142"/>
      <c r="GT77" s="142"/>
      <c r="GU77" s="142"/>
      <c r="GV77" s="142"/>
      <c r="GW77" s="142"/>
      <c r="GX77" s="142"/>
      <c r="GY77" s="142"/>
      <c r="GZ77" s="142"/>
      <c r="HA77" s="142"/>
      <c r="HB77" s="142"/>
      <c r="HC77" s="142"/>
      <c r="HD77" s="142"/>
      <c r="HE77" s="142"/>
      <c r="HF77" s="142"/>
      <c r="HG77" s="142"/>
      <c r="HH77" s="142"/>
      <c r="HI77" s="142"/>
      <c r="HJ77" s="142"/>
      <c r="HK77" s="142"/>
      <c r="HL77" s="142"/>
      <c r="HM77" s="142"/>
      <c r="HN77" s="142"/>
      <c r="HO77" s="142"/>
    </row>
    <row r="78" spans="1:223" x14ac:dyDescent="0.35">
      <c r="A78" s="150" t="s">
        <v>103</v>
      </c>
      <c r="C78" s="141">
        <v>25</v>
      </c>
      <c r="D78" s="151">
        <v>13.3</v>
      </c>
      <c r="E78" s="151"/>
      <c r="F78" s="151"/>
      <c r="G78" s="151"/>
      <c r="H78" s="316">
        <v>0.26</v>
      </c>
      <c r="I78" s="316">
        <v>4.7E-2</v>
      </c>
      <c r="J78" s="316">
        <v>0.38</v>
      </c>
      <c r="K78" s="316">
        <v>2.4E-2</v>
      </c>
      <c r="L78" s="316">
        <v>0.02</v>
      </c>
      <c r="M78" s="316">
        <v>1.9E-2</v>
      </c>
      <c r="N78" s="154">
        <v>7.1434300000000006E-2</v>
      </c>
      <c r="O78" s="154">
        <v>6.9931400000000005E-2</v>
      </c>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2"/>
      <c r="FF78" s="142"/>
      <c r="FG78" s="142"/>
      <c r="FH78" s="142"/>
      <c r="FI78" s="142"/>
      <c r="FJ78" s="142"/>
      <c r="FK78" s="142"/>
      <c r="FL78" s="142"/>
      <c r="FM78" s="142"/>
      <c r="FN78" s="142"/>
      <c r="FO78" s="142"/>
      <c r="FP78" s="142"/>
      <c r="FQ78" s="142"/>
      <c r="FR78" s="142"/>
      <c r="FS78" s="142"/>
      <c r="FT78" s="142"/>
      <c r="FU78" s="142"/>
      <c r="FV78" s="142"/>
      <c r="FW78" s="142"/>
      <c r="FX78" s="142"/>
      <c r="FY78" s="142"/>
      <c r="FZ78" s="142"/>
      <c r="GA78" s="142"/>
      <c r="GB78" s="142"/>
      <c r="GC78" s="142"/>
      <c r="GD78" s="142"/>
      <c r="GE78" s="142"/>
      <c r="GF78" s="142"/>
      <c r="GG78" s="142"/>
      <c r="GH78" s="142"/>
      <c r="GI78" s="142"/>
      <c r="GJ78" s="142"/>
      <c r="GK78" s="142"/>
      <c r="GL78" s="142"/>
      <c r="GM78" s="142"/>
      <c r="GN78" s="142"/>
      <c r="GO78" s="142"/>
      <c r="GP78" s="142"/>
      <c r="GQ78" s="142"/>
      <c r="GR78" s="142"/>
      <c r="GS78" s="142"/>
      <c r="GT78" s="142"/>
      <c r="GU78" s="142"/>
      <c r="GV78" s="142"/>
      <c r="GW78" s="142"/>
      <c r="GX78" s="142"/>
      <c r="GY78" s="142"/>
      <c r="GZ78" s="142"/>
      <c r="HA78" s="142"/>
      <c r="HB78" s="142"/>
      <c r="HC78" s="142"/>
      <c r="HD78" s="142"/>
      <c r="HE78" s="142"/>
      <c r="HF78" s="142"/>
      <c r="HG78" s="142"/>
      <c r="HH78" s="142"/>
      <c r="HI78" s="142"/>
      <c r="HJ78" s="142"/>
      <c r="HK78" s="142"/>
      <c r="HL78" s="142"/>
      <c r="HM78" s="142"/>
      <c r="HN78" s="142"/>
      <c r="HO78" s="142"/>
    </row>
    <row r="79" spans="1:223" x14ac:dyDescent="0.35">
      <c r="A79" s="150" t="s">
        <v>255</v>
      </c>
      <c r="C79" s="141">
        <v>26</v>
      </c>
      <c r="D79" s="151">
        <v>17.3</v>
      </c>
      <c r="E79" s="151"/>
      <c r="F79" s="151"/>
      <c r="G79" s="151"/>
      <c r="H79" s="316">
        <v>0.24</v>
      </c>
      <c r="I79" s="316">
        <v>8.7999999999999995E-2</v>
      </c>
      <c r="J79" s="316">
        <v>0.54</v>
      </c>
      <c r="K79" s="316">
        <v>4.9000000000000002E-2</v>
      </c>
      <c r="L79" s="316">
        <v>3.5999999999999997E-2</v>
      </c>
      <c r="M79" s="316">
        <v>1.7000000000000001E-2</v>
      </c>
      <c r="N79" s="154">
        <v>9.0305999999999997E-3</v>
      </c>
      <c r="O79" s="154">
        <v>5.7660900000000001E-2</v>
      </c>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c r="CQ79" s="142"/>
      <c r="CR79" s="142"/>
      <c r="CS79" s="142"/>
      <c r="CT79" s="142"/>
      <c r="CU79" s="142"/>
      <c r="CV79" s="142"/>
      <c r="CW79" s="142"/>
      <c r="CX79" s="142"/>
      <c r="CY79" s="142"/>
      <c r="CZ79" s="142"/>
      <c r="DA79" s="142"/>
      <c r="DB79" s="142"/>
      <c r="DC79" s="142"/>
      <c r="DD79" s="142"/>
      <c r="DE79" s="142"/>
      <c r="DF79" s="142"/>
      <c r="DG79" s="142"/>
      <c r="DH79" s="142"/>
      <c r="DI79" s="142"/>
      <c r="DJ79" s="142"/>
      <c r="DK79" s="142"/>
      <c r="DL79" s="142"/>
      <c r="DM79" s="142"/>
      <c r="DN79" s="142"/>
      <c r="DO79" s="142"/>
      <c r="DP79" s="142"/>
      <c r="DQ79" s="142"/>
      <c r="DR79" s="142"/>
      <c r="DS79" s="142"/>
      <c r="DT79" s="142"/>
      <c r="DU79" s="142"/>
      <c r="DV79" s="142"/>
      <c r="DW79" s="142"/>
      <c r="DX79" s="142"/>
      <c r="DY79" s="142"/>
      <c r="DZ79" s="142"/>
      <c r="EA79" s="142"/>
      <c r="EB79" s="142"/>
      <c r="EC79" s="142"/>
      <c r="ED79" s="142"/>
      <c r="EE79" s="142"/>
      <c r="EF79" s="142"/>
      <c r="EG79" s="142"/>
      <c r="EH79" s="142"/>
      <c r="EI79" s="142"/>
      <c r="EJ79" s="142"/>
      <c r="EK79" s="142"/>
      <c r="EL79" s="142"/>
      <c r="EM79" s="142"/>
      <c r="EN79" s="142"/>
      <c r="EO79" s="142"/>
      <c r="EP79" s="142"/>
      <c r="EQ79" s="142"/>
      <c r="ER79" s="142"/>
      <c r="ES79" s="142"/>
      <c r="ET79" s="142"/>
      <c r="EU79" s="142"/>
      <c r="EV79" s="142"/>
      <c r="EW79" s="142"/>
      <c r="EX79" s="142"/>
      <c r="EY79" s="142"/>
      <c r="EZ79" s="142"/>
      <c r="FA79" s="142"/>
      <c r="FB79" s="142"/>
      <c r="FC79" s="142"/>
      <c r="FD79" s="142"/>
      <c r="FE79" s="142"/>
      <c r="FF79" s="142"/>
      <c r="FG79" s="142"/>
      <c r="FH79" s="142"/>
      <c r="FI79" s="142"/>
      <c r="FJ79" s="142"/>
      <c r="FK79" s="142"/>
      <c r="FL79" s="142"/>
      <c r="FM79" s="142"/>
      <c r="FN79" s="142"/>
      <c r="FO79" s="142"/>
      <c r="FP79" s="142"/>
      <c r="FQ79" s="142"/>
      <c r="FR79" s="142"/>
      <c r="FS79" s="142"/>
      <c r="FT79" s="142"/>
      <c r="FU79" s="142"/>
      <c r="FV79" s="142"/>
      <c r="FW79" s="142"/>
      <c r="FX79" s="142"/>
      <c r="FY79" s="142"/>
      <c r="FZ79" s="142"/>
      <c r="GA79" s="142"/>
      <c r="GB79" s="142"/>
      <c r="GC79" s="142"/>
      <c r="GD79" s="142"/>
      <c r="GE79" s="142"/>
      <c r="GF79" s="142"/>
      <c r="GG79" s="142"/>
      <c r="GH79" s="142"/>
      <c r="GI79" s="142"/>
      <c r="GJ79" s="142"/>
      <c r="GK79" s="142"/>
      <c r="GL79" s="142"/>
      <c r="GM79" s="142"/>
      <c r="GN79" s="142"/>
      <c r="GO79" s="142"/>
      <c r="GP79" s="142"/>
      <c r="GQ79" s="142"/>
      <c r="GR79" s="142"/>
      <c r="GS79" s="142"/>
      <c r="GT79" s="142"/>
      <c r="GU79" s="142"/>
      <c r="GV79" s="142"/>
      <c r="GW79" s="142"/>
      <c r="GX79" s="142"/>
      <c r="GY79" s="142"/>
      <c r="GZ79" s="142"/>
      <c r="HA79" s="142"/>
      <c r="HB79" s="142"/>
      <c r="HC79" s="142"/>
      <c r="HD79" s="142"/>
      <c r="HE79" s="142"/>
      <c r="HF79" s="142"/>
      <c r="HG79" s="142"/>
      <c r="HH79" s="142"/>
      <c r="HI79" s="142"/>
      <c r="HJ79" s="142"/>
      <c r="HK79" s="142"/>
      <c r="HL79" s="142"/>
      <c r="HM79" s="142"/>
      <c r="HN79" s="142"/>
      <c r="HO79" s="142"/>
    </row>
    <row r="80" spans="1:223" x14ac:dyDescent="0.35">
      <c r="A80" s="150" t="s">
        <v>104</v>
      </c>
      <c r="C80" s="141">
        <v>27</v>
      </c>
      <c r="D80" s="151">
        <v>14.5</v>
      </c>
      <c r="E80" s="151"/>
      <c r="F80" s="151"/>
      <c r="G80" s="151"/>
      <c r="H80" s="316">
        <v>0.47</v>
      </c>
      <c r="I80" s="316">
        <v>5.7000000000000002E-2</v>
      </c>
      <c r="J80" s="316">
        <v>0.44</v>
      </c>
      <c r="K80" s="316">
        <v>3.9E-2</v>
      </c>
      <c r="L80" s="316">
        <v>3.2000000000000001E-2</v>
      </c>
      <c r="M80" s="316">
        <v>0.04</v>
      </c>
      <c r="N80" s="154">
        <v>1.1455E-2</v>
      </c>
      <c r="O80" s="154">
        <v>2.8681000000000002E-2</v>
      </c>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142"/>
      <c r="FE80" s="142"/>
      <c r="FF80" s="142"/>
      <c r="FG80" s="142"/>
      <c r="FH80" s="142"/>
      <c r="FI80" s="142"/>
      <c r="FJ80" s="142"/>
      <c r="FK80" s="142"/>
      <c r="FL80" s="142"/>
      <c r="FM80" s="142"/>
      <c r="FN80" s="142"/>
      <c r="FO80" s="142"/>
      <c r="FP80" s="142"/>
      <c r="FQ80" s="142"/>
      <c r="FR80" s="142"/>
      <c r="FS80" s="142"/>
      <c r="FT80" s="142"/>
      <c r="FU80" s="142"/>
      <c r="FV80" s="142"/>
      <c r="FW80" s="142"/>
      <c r="FX80" s="142"/>
      <c r="FY80" s="142"/>
      <c r="FZ80" s="142"/>
      <c r="GA80" s="142"/>
      <c r="GB80" s="142"/>
      <c r="GC80" s="142"/>
      <c r="GD80" s="142"/>
      <c r="GE80" s="142"/>
      <c r="GF80" s="142"/>
      <c r="GG80" s="142"/>
      <c r="GH80" s="142"/>
      <c r="GI80" s="142"/>
      <c r="GJ80" s="142"/>
      <c r="GK80" s="142"/>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c r="HM80" s="142"/>
      <c r="HN80" s="142"/>
      <c r="HO80" s="142"/>
    </row>
    <row r="81" spans="1:223" x14ac:dyDescent="0.35">
      <c r="A81" s="150" t="s">
        <v>105</v>
      </c>
      <c r="C81" s="141">
        <v>28</v>
      </c>
      <c r="D81" s="151">
        <v>86</v>
      </c>
      <c r="E81" s="151"/>
      <c r="F81" s="151"/>
      <c r="G81" s="151"/>
      <c r="H81" s="316">
        <v>2.2000000000000002</v>
      </c>
      <c r="I81" s="316">
        <v>0.15281690140845069</v>
      </c>
      <c r="J81" s="316">
        <v>0.52200000000000002</v>
      </c>
      <c r="K81" s="316">
        <v>0</v>
      </c>
      <c r="L81" s="316">
        <v>0</v>
      </c>
      <c r="M81" s="316">
        <v>0</v>
      </c>
      <c r="N81" s="154">
        <v>0</v>
      </c>
      <c r="O81" s="154">
        <v>0</v>
      </c>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142"/>
      <c r="FE81" s="142"/>
      <c r="FF81" s="142"/>
      <c r="FG81" s="142"/>
      <c r="FH81" s="142"/>
      <c r="FI81" s="142"/>
      <c r="FJ81" s="142"/>
      <c r="FK81" s="142"/>
      <c r="FL81" s="142"/>
      <c r="FM81" s="142"/>
      <c r="FN81" s="142"/>
      <c r="FO81" s="142"/>
      <c r="FP81" s="142"/>
      <c r="FQ81" s="142"/>
      <c r="FR81" s="142"/>
      <c r="FS81" s="142"/>
      <c r="FT81" s="142"/>
      <c r="FU81" s="142"/>
      <c r="FV81" s="142"/>
      <c r="FW81" s="142"/>
      <c r="FX81" s="142"/>
      <c r="FY81" s="142"/>
      <c r="FZ81" s="142"/>
      <c r="GA81" s="142"/>
      <c r="GB81" s="142"/>
      <c r="GC81" s="142"/>
      <c r="GD81" s="142"/>
      <c r="GE81" s="142"/>
      <c r="GF81" s="142"/>
      <c r="GG81" s="142"/>
      <c r="GH81" s="142"/>
      <c r="GI81" s="142"/>
      <c r="GJ81" s="142"/>
      <c r="GK81" s="142"/>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c r="HM81" s="142"/>
      <c r="HN81" s="142"/>
      <c r="HO81" s="142"/>
    </row>
    <row r="82" spans="1:223" x14ac:dyDescent="0.35">
      <c r="A82" s="150" t="s">
        <v>256</v>
      </c>
      <c r="C82" s="141">
        <v>29</v>
      </c>
      <c r="D82" s="151">
        <v>86</v>
      </c>
      <c r="E82" s="151"/>
      <c r="F82" s="151"/>
      <c r="G82" s="155"/>
      <c r="H82" s="316">
        <v>2</v>
      </c>
      <c r="I82" s="316">
        <v>0.35</v>
      </c>
      <c r="J82" s="316">
        <v>0.5</v>
      </c>
      <c r="K82" s="316">
        <v>0</v>
      </c>
      <c r="L82" s="316">
        <v>0.12</v>
      </c>
      <c r="M82" s="316">
        <v>0.1</v>
      </c>
      <c r="N82" s="154">
        <v>0</v>
      </c>
      <c r="O82" s="154">
        <v>0</v>
      </c>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c r="DN82" s="142"/>
      <c r="DO82" s="142"/>
      <c r="DP82" s="142"/>
      <c r="DQ82" s="142"/>
      <c r="DR82" s="142"/>
      <c r="DS82" s="142"/>
      <c r="DT82" s="142"/>
      <c r="DU82" s="142"/>
      <c r="DV82" s="142"/>
      <c r="DW82" s="142"/>
      <c r="DX82" s="142"/>
      <c r="DY82" s="142"/>
      <c r="DZ82" s="142"/>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row>
    <row r="83" spans="1:223" x14ac:dyDescent="0.35">
      <c r="A83" s="150" t="s">
        <v>106</v>
      </c>
      <c r="C83" s="141">
        <v>30</v>
      </c>
      <c r="D83" s="151">
        <v>86</v>
      </c>
      <c r="E83" s="151"/>
      <c r="F83" s="151"/>
      <c r="G83" s="151"/>
      <c r="H83" s="316">
        <v>1.8</v>
      </c>
      <c r="I83" s="316">
        <v>0.35</v>
      </c>
      <c r="J83" s="316">
        <v>0.5</v>
      </c>
      <c r="K83" s="316">
        <v>0</v>
      </c>
      <c r="L83" s="316">
        <v>0.12</v>
      </c>
      <c r="M83" s="316">
        <v>0.1</v>
      </c>
      <c r="N83" s="154">
        <v>0</v>
      </c>
      <c r="O83" s="154">
        <v>0</v>
      </c>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row>
    <row r="84" spans="1:223" x14ac:dyDescent="0.35">
      <c r="A84" s="150" t="s">
        <v>107</v>
      </c>
      <c r="C84" s="141">
        <v>31</v>
      </c>
      <c r="D84" s="151">
        <v>91</v>
      </c>
      <c r="E84" s="151"/>
      <c r="F84" s="151"/>
      <c r="G84" s="151"/>
      <c r="H84" s="316">
        <v>3.8600000000000003</v>
      </c>
      <c r="I84" s="316">
        <v>0.53</v>
      </c>
      <c r="J84" s="316">
        <v>0.8</v>
      </c>
      <c r="K84" s="316">
        <v>0</v>
      </c>
      <c r="L84" s="316">
        <v>0.3</v>
      </c>
      <c r="M84" s="316">
        <v>0.62</v>
      </c>
      <c r="N84" s="154">
        <v>0</v>
      </c>
      <c r="O84" s="154">
        <v>0</v>
      </c>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c r="DN84" s="142"/>
      <c r="DO84" s="142"/>
      <c r="DP84" s="142"/>
      <c r="DQ84" s="142"/>
      <c r="DR84" s="142"/>
      <c r="DS84" s="142"/>
      <c r="DT84" s="142"/>
      <c r="DU84" s="142"/>
      <c r="DV84" s="142"/>
      <c r="DW84" s="142"/>
      <c r="DX84" s="142"/>
      <c r="DY84" s="142"/>
      <c r="DZ84" s="142"/>
      <c r="EA84" s="142"/>
      <c r="EB84" s="142"/>
      <c r="EC84" s="142"/>
      <c r="ED84" s="142"/>
      <c r="EE84" s="142"/>
      <c r="EF84" s="142"/>
      <c r="EG84" s="142"/>
      <c r="EH84" s="142"/>
      <c r="EI84" s="142"/>
      <c r="EJ84" s="142"/>
      <c r="EK84" s="142"/>
      <c r="EL84" s="142"/>
      <c r="EM84" s="142"/>
      <c r="EN84" s="142"/>
      <c r="EO84" s="142"/>
      <c r="EP84" s="142"/>
      <c r="EQ84" s="142"/>
      <c r="ER84" s="142"/>
      <c r="ES84" s="142"/>
      <c r="ET84" s="142"/>
      <c r="EU84" s="142"/>
      <c r="EV84" s="142"/>
      <c r="EW84" s="142"/>
      <c r="EX84" s="142"/>
      <c r="EY84" s="142"/>
      <c r="EZ84" s="142"/>
      <c r="FA84" s="142"/>
      <c r="FB84" s="142"/>
      <c r="FC84" s="142"/>
      <c r="FD84" s="142"/>
      <c r="FE84" s="142"/>
      <c r="FF84" s="142"/>
      <c r="FG84" s="142"/>
      <c r="FH84" s="142"/>
      <c r="FI84" s="142"/>
      <c r="FJ84" s="142"/>
      <c r="FK84" s="142"/>
      <c r="FL84" s="142"/>
      <c r="FM84" s="142"/>
      <c r="FN84" s="142"/>
      <c r="FO84" s="142"/>
      <c r="FP84" s="142"/>
      <c r="FQ84" s="142"/>
      <c r="FR84" s="142"/>
      <c r="FS84" s="142"/>
      <c r="FT84" s="142"/>
      <c r="FU84" s="142"/>
      <c r="FV84" s="142"/>
      <c r="FW84" s="142"/>
      <c r="FX84" s="142"/>
      <c r="FY84" s="142"/>
      <c r="FZ84" s="142"/>
      <c r="GA84" s="142"/>
      <c r="GB84" s="142"/>
      <c r="GC84" s="142"/>
      <c r="GD84" s="142"/>
      <c r="GE84" s="142"/>
      <c r="GF84" s="142"/>
      <c r="GG84" s="142"/>
      <c r="GH84" s="142"/>
      <c r="GI84" s="142"/>
      <c r="GJ84" s="142"/>
      <c r="GK84" s="142"/>
      <c r="GL84" s="142"/>
      <c r="GM84" s="142"/>
      <c r="GN84" s="142"/>
      <c r="GO84" s="142"/>
      <c r="GP84" s="142"/>
      <c r="GQ84" s="142"/>
      <c r="GR84" s="142"/>
      <c r="GS84" s="142"/>
      <c r="GT84" s="142"/>
      <c r="GU84" s="142"/>
      <c r="GV84" s="142"/>
      <c r="GW84" s="142"/>
      <c r="GX84" s="142"/>
      <c r="GY84" s="142"/>
      <c r="GZ84" s="142"/>
      <c r="HA84" s="142"/>
      <c r="HB84" s="142"/>
      <c r="HC84" s="142"/>
      <c r="HD84" s="142"/>
      <c r="HE84" s="142"/>
      <c r="HF84" s="142"/>
      <c r="HG84" s="142"/>
      <c r="HH84" s="142"/>
      <c r="HI84" s="142"/>
      <c r="HJ84" s="142"/>
      <c r="HK84" s="142"/>
      <c r="HL84" s="142"/>
      <c r="HM84" s="142"/>
      <c r="HN84" s="142"/>
      <c r="HO84" s="142"/>
    </row>
    <row r="85" spans="1:223" x14ac:dyDescent="0.35">
      <c r="A85" s="150" t="s">
        <v>108</v>
      </c>
      <c r="C85" s="141">
        <v>32</v>
      </c>
      <c r="D85" s="151">
        <v>18</v>
      </c>
      <c r="E85" s="151"/>
      <c r="F85" s="151"/>
      <c r="G85" s="151"/>
      <c r="H85" s="316">
        <v>0.55000000000000004</v>
      </c>
      <c r="I85" s="316">
        <v>0.06</v>
      </c>
      <c r="J85" s="316">
        <v>0.5</v>
      </c>
      <c r="K85" s="316">
        <v>0</v>
      </c>
      <c r="L85" s="316">
        <v>0.06</v>
      </c>
      <c r="M85" s="316">
        <v>0.03</v>
      </c>
      <c r="N85" s="154">
        <v>0</v>
      </c>
      <c r="O85" s="154">
        <v>0</v>
      </c>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c r="DN85" s="142"/>
      <c r="DO85" s="142"/>
      <c r="DP85" s="142"/>
      <c r="DQ85" s="142"/>
      <c r="DR85" s="142"/>
      <c r="DS85" s="142"/>
      <c r="DT85" s="142"/>
      <c r="DU85" s="142"/>
      <c r="DV85" s="142"/>
      <c r="DW85" s="142"/>
      <c r="DX85" s="142"/>
      <c r="DY85" s="142"/>
      <c r="DZ85" s="142"/>
      <c r="EA85" s="142"/>
      <c r="EB85" s="142"/>
      <c r="EC85" s="142"/>
      <c r="ED85" s="142"/>
      <c r="EE85" s="142"/>
      <c r="EF85" s="142"/>
      <c r="EG85" s="142"/>
      <c r="EH85" s="142"/>
      <c r="EI85" s="142"/>
      <c r="EJ85" s="142"/>
      <c r="EK85" s="142"/>
      <c r="EL85" s="142"/>
      <c r="EM85" s="142"/>
      <c r="EN85" s="142"/>
      <c r="EO85" s="142"/>
      <c r="EP85" s="142"/>
      <c r="EQ85" s="142"/>
      <c r="ER85" s="142"/>
      <c r="ES85" s="142"/>
      <c r="ET85" s="142"/>
      <c r="EU85" s="142"/>
      <c r="EV85" s="142"/>
      <c r="EW85" s="142"/>
      <c r="EX85" s="142"/>
      <c r="EY85" s="142"/>
      <c r="EZ85" s="142"/>
      <c r="FA85" s="142"/>
      <c r="FB85" s="142"/>
      <c r="FC85" s="142"/>
      <c r="FD85" s="142"/>
      <c r="FE85" s="142"/>
      <c r="FF85" s="142"/>
      <c r="FG85" s="142"/>
      <c r="FH85" s="142"/>
      <c r="FI85" s="142"/>
      <c r="FJ85" s="142"/>
      <c r="FK85" s="142"/>
      <c r="FL85" s="142"/>
      <c r="FM85" s="142"/>
      <c r="FN85" s="142"/>
      <c r="FO85" s="142"/>
      <c r="FP85" s="142"/>
      <c r="FQ85" s="142"/>
      <c r="FR85" s="142"/>
      <c r="FS85" s="142"/>
      <c r="FT85" s="142"/>
      <c r="FU85" s="142"/>
      <c r="FV85" s="142"/>
      <c r="FW85" s="142"/>
      <c r="FX85" s="142"/>
      <c r="FY85" s="142"/>
      <c r="FZ85" s="142"/>
      <c r="GA85" s="142"/>
      <c r="GB85" s="142"/>
      <c r="GC85" s="142"/>
      <c r="GD85" s="142"/>
      <c r="GE85" s="142"/>
      <c r="GF85" s="142"/>
      <c r="GG85" s="142"/>
      <c r="GH85" s="142"/>
      <c r="GI85" s="142"/>
      <c r="GJ85" s="142"/>
      <c r="GK85" s="142"/>
      <c r="GL85" s="142"/>
      <c r="GM85" s="142"/>
      <c r="GN85" s="142"/>
      <c r="GO85" s="142"/>
      <c r="GP85" s="142"/>
      <c r="GQ85" s="142"/>
      <c r="GR85" s="142"/>
      <c r="GS85" s="142"/>
      <c r="GT85" s="142"/>
      <c r="GU85" s="142"/>
      <c r="GV85" s="142"/>
      <c r="GW85" s="142"/>
      <c r="GX85" s="142"/>
      <c r="GY85" s="142"/>
      <c r="GZ85" s="142"/>
      <c r="HA85" s="142"/>
      <c r="HB85" s="142"/>
      <c r="HC85" s="142"/>
      <c r="HD85" s="142"/>
      <c r="HE85" s="142"/>
      <c r="HF85" s="142"/>
      <c r="HG85" s="142"/>
      <c r="HH85" s="142"/>
      <c r="HI85" s="142"/>
      <c r="HJ85" s="142"/>
      <c r="HK85" s="142"/>
      <c r="HL85" s="142"/>
      <c r="HM85" s="142"/>
      <c r="HN85" s="142"/>
      <c r="HO85" s="142"/>
    </row>
    <row r="86" spans="1:223" x14ac:dyDescent="0.35">
      <c r="A86" s="314" t="s">
        <v>136</v>
      </c>
      <c r="B86" s="315"/>
      <c r="C86" s="315">
        <v>33</v>
      </c>
      <c r="D86" s="316"/>
      <c r="E86" s="316"/>
      <c r="F86" s="316"/>
      <c r="G86" s="316"/>
      <c r="H86" s="316"/>
      <c r="I86" s="316"/>
      <c r="J86" s="316"/>
      <c r="K86" s="316"/>
      <c r="L86" s="316"/>
      <c r="M86" s="316"/>
      <c r="N86" s="151"/>
      <c r="O86" s="155"/>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42"/>
      <c r="DF86" s="142"/>
      <c r="DG86" s="142"/>
      <c r="DH86" s="142"/>
      <c r="DI86" s="142"/>
      <c r="DJ86" s="142"/>
      <c r="DK86" s="142"/>
      <c r="DL86" s="142"/>
      <c r="DM86" s="142"/>
      <c r="DN86" s="142"/>
      <c r="DO86" s="142"/>
      <c r="DP86" s="142"/>
      <c r="DQ86" s="142"/>
      <c r="DR86" s="142"/>
      <c r="DS86" s="142"/>
      <c r="DT86" s="142"/>
      <c r="DU86" s="142"/>
      <c r="DV86" s="142"/>
      <c r="DW86" s="142"/>
      <c r="DX86" s="142"/>
      <c r="DY86" s="142"/>
      <c r="DZ86" s="142"/>
      <c r="EA86" s="142"/>
      <c r="EB86" s="142"/>
      <c r="EC86" s="142"/>
      <c r="ED86" s="142"/>
      <c r="EE86" s="142"/>
      <c r="EF86" s="142"/>
      <c r="EG86" s="142"/>
      <c r="EH86" s="142"/>
      <c r="EI86" s="142"/>
      <c r="EJ86" s="142"/>
      <c r="EK86" s="142"/>
      <c r="EL86" s="142"/>
      <c r="EM86" s="142"/>
      <c r="EN86" s="142"/>
      <c r="EO86" s="142"/>
      <c r="EP86" s="142"/>
      <c r="EQ86" s="142"/>
      <c r="ER86" s="142"/>
      <c r="ES86" s="142"/>
      <c r="ET86" s="142"/>
      <c r="EU86" s="142"/>
      <c r="EV86" s="142"/>
      <c r="EW86" s="142"/>
      <c r="EX86" s="142"/>
      <c r="EY86" s="142"/>
      <c r="EZ86" s="142"/>
      <c r="FA86" s="142"/>
      <c r="FB86" s="142"/>
      <c r="FC86" s="142"/>
      <c r="FD86" s="142"/>
      <c r="FE86" s="142"/>
      <c r="FF86" s="142"/>
      <c r="FG86" s="142"/>
      <c r="FH86" s="142"/>
      <c r="FI86" s="142"/>
      <c r="FJ86" s="142"/>
      <c r="FK86" s="142"/>
      <c r="FL86" s="142"/>
      <c r="FM86" s="142"/>
      <c r="FN86" s="142"/>
      <c r="FO86" s="142"/>
      <c r="FP86" s="142"/>
      <c r="FQ86" s="142"/>
      <c r="FR86" s="142"/>
      <c r="FS86" s="142"/>
      <c r="FT86" s="142"/>
      <c r="FU86" s="142"/>
      <c r="FV86" s="142"/>
      <c r="FW86" s="142"/>
      <c r="FX86" s="142"/>
      <c r="FY86" s="142"/>
      <c r="FZ86" s="142"/>
      <c r="GA86" s="142"/>
      <c r="GB86" s="142"/>
      <c r="GC86" s="142"/>
      <c r="GD86" s="142"/>
      <c r="GE86" s="142"/>
      <c r="GF86" s="142"/>
      <c r="GG86" s="142"/>
      <c r="GH86" s="142"/>
      <c r="GI86" s="142"/>
      <c r="GJ86" s="142"/>
      <c r="GK86" s="142"/>
      <c r="GL86" s="142"/>
      <c r="GM86" s="142"/>
      <c r="GN86" s="142"/>
      <c r="GO86" s="142"/>
      <c r="GP86" s="142"/>
      <c r="GQ86" s="142"/>
      <c r="GR86" s="142"/>
      <c r="GS86" s="142"/>
      <c r="GT86" s="142"/>
      <c r="GU86" s="142"/>
      <c r="GV86" s="142"/>
      <c r="GW86" s="142"/>
      <c r="GX86" s="142"/>
      <c r="GY86" s="142"/>
      <c r="GZ86" s="142"/>
      <c r="HA86" s="142"/>
      <c r="HB86" s="142"/>
      <c r="HC86" s="142"/>
      <c r="HD86" s="142"/>
      <c r="HE86" s="142"/>
      <c r="HF86" s="142"/>
      <c r="HG86" s="142"/>
      <c r="HH86" s="142"/>
      <c r="HI86" s="142"/>
      <c r="HJ86" s="142"/>
      <c r="HK86" s="142"/>
      <c r="HL86" s="142"/>
      <c r="HM86" s="142"/>
      <c r="HN86" s="142"/>
      <c r="HO86" s="142"/>
    </row>
    <row r="87" spans="1:223" x14ac:dyDescent="0.35">
      <c r="A87" s="314" t="s">
        <v>137</v>
      </c>
      <c r="B87" s="315"/>
      <c r="C87" s="315">
        <v>34</v>
      </c>
      <c r="D87" s="316"/>
      <c r="E87" s="316"/>
      <c r="F87" s="316"/>
      <c r="G87" s="316"/>
      <c r="H87" s="316"/>
      <c r="I87" s="316"/>
      <c r="J87" s="316"/>
      <c r="K87" s="316"/>
      <c r="L87" s="316"/>
      <c r="M87" s="316"/>
      <c r="N87" s="151"/>
      <c r="O87" s="155"/>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42"/>
      <c r="EN87" s="142"/>
      <c r="EO87" s="142"/>
      <c r="EP87" s="142"/>
      <c r="EQ87" s="142"/>
      <c r="ER87" s="142"/>
      <c r="ES87" s="142"/>
      <c r="ET87" s="142"/>
      <c r="EU87" s="142"/>
      <c r="EV87" s="142"/>
      <c r="EW87" s="142"/>
      <c r="EX87" s="142"/>
      <c r="EY87" s="142"/>
      <c r="EZ87" s="142"/>
      <c r="FA87" s="142"/>
      <c r="FB87" s="142"/>
      <c r="FC87" s="142"/>
      <c r="FD87" s="142"/>
      <c r="FE87" s="142"/>
      <c r="FF87" s="142"/>
      <c r="FG87" s="142"/>
      <c r="FH87" s="142"/>
      <c r="FI87" s="142"/>
      <c r="FJ87" s="142"/>
      <c r="FK87" s="142"/>
      <c r="FL87" s="142"/>
      <c r="FM87" s="142"/>
      <c r="FN87" s="142"/>
      <c r="FO87" s="142"/>
      <c r="FP87" s="142"/>
      <c r="FQ87" s="142"/>
      <c r="FR87" s="142"/>
      <c r="FS87" s="142"/>
      <c r="FT87" s="142"/>
      <c r="FU87" s="142"/>
      <c r="FV87" s="142"/>
      <c r="FW87" s="142"/>
      <c r="FX87" s="142"/>
      <c r="FY87" s="142"/>
      <c r="FZ87" s="142"/>
      <c r="GA87" s="142"/>
      <c r="GB87" s="142"/>
      <c r="GC87" s="142"/>
      <c r="GD87" s="142"/>
      <c r="GE87" s="142"/>
      <c r="GF87" s="142"/>
      <c r="GG87" s="142"/>
      <c r="GH87" s="142"/>
      <c r="GI87" s="142"/>
      <c r="GJ87" s="142"/>
      <c r="GK87" s="142"/>
      <c r="GL87" s="142"/>
      <c r="GM87" s="142"/>
      <c r="GN87" s="142"/>
      <c r="GO87" s="142"/>
      <c r="GP87" s="142"/>
      <c r="GQ87" s="142"/>
      <c r="GR87" s="142"/>
      <c r="GS87" s="142"/>
      <c r="GT87" s="142"/>
      <c r="GU87" s="142"/>
      <c r="GV87" s="142"/>
      <c r="GW87" s="142"/>
      <c r="GX87" s="142"/>
      <c r="GY87" s="142"/>
      <c r="GZ87" s="142"/>
      <c r="HA87" s="142"/>
      <c r="HB87" s="142"/>
      <c r="HC87" s="142"/>
      <c r="HD87" s="142"/>
      <c r="HE87" s="142"/>
      <c r="HF87" s="142"/>
      <c r="HG87" s="142"/>
      <c r="HH87" s="142"/>
      <c r="HI87" s="142"/>
      <c r="HJ87" s="142"/>
      <c r="HK87" s="142"/>
      <c r="HL87" s="142"/>
      <c r="HM87" s="142"/>
      <c r="HN87" s="142"/>
      <c r="HO87" s="142"/>
    </row>
    <row r="88" spans="1:223" x14ac:dyDescent="0.35">
      <c r="A88" s="150" t="s">
        <v>109</v>
      </c>
      <c r="C88" s="141">
        <v>35</v>
      </c>
      <c r="D88" s="151">
        <v>12.3</v>
      </c>
      <c r="E88" s="151"/>
      <c r="F88" s="151"/>
      <c r="G88" s="151"/>
      <c r="H88" s="316">
        <v>0.25</v>
      </c>
      <c r="I88" s="316">
        <v>0.09</v>
      </c>
      <c r="J88" s="316">
        <v>0.46</v>
      </c>
      <c r="K88" s="316"/>
      <c r="L88" s="316">
        <v>4.8000000000000001E-2</v>
      </c>
      <c r="M88" s="316">
        <v>2.5000000000000001E-2</v>
      </c>
      <c r="N88" s="151"/>
      <c r="O88" s="155"/>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2"/>
      <c r="FE88" s="142"/>
      <c r="FF88" s="142"/>
      <c r="FG88" s="142"/>
      <c r="FH88" s="142"/>
      <c r="FI88" s="142"/>
      <c r="FJ88" s="142"/>
      <c r="FK88" s="142"/>
      <c r="FL88" s="142"/>
      <c r="FM88" s="142"/>
      <c r="FN88" s="142"/>
      <c r="FO88" s="142"/>
      <c r="FP88" s="142"/>
      <c r="FQ88" s="142"/>
      <c r="FR88" s="142"/>
      <c r="FS88" s="142"/>
      <c r="FT88" s="142"/>
      <c r="FU88" s="142"/>
      <c r="FV88" s="142"/>
      <c r="FW88" s="142"/>
      <c r="FX88" s="142"/>
      <c r="FY88" s="142"/>
      <c r="FZ88" s="142"/>
      <c r="GA88" s="142"/>
      <c r="GB88" s="142"/>
      <c r="GC88" s="142"/>
      <c r="GD88" s="142"/>
      <c r="GE88" s="142"/>
      <c r="GF88" s="142"/>
      <c r="GG88" s="142"/>
      <c r="GH88" s="142"/>
      <c r="GI88" s="142"/>
      <c r="GJ88" s="142"/>
      <c r="GK88" s="142"/>
      <c r="GL88" s="142"/>
      <c r="GM88" s="142"/>
      <c r="GN88" s="142"/>
      <c r="GO88" s="142"/>
      <c r="GP88" s="142"/>
      <c r="GQ88" s="142"/>
      <c r="GR88" s="142"/>
      <c r="GS88" s="142"/>
      <c r="GT88" s="142"/>
      <c r="GU88" s="142"/>
      <c r="GV88" s="142"/>
      <c r="GW88" s="142"/>
      <c r="GX88" s="142"/>
      <c r="GY88" s="142"/>
      <c r="GZ88" s="142"/>
      <c r="HA88" s="142"/>
      <c r="HB88" s="142"/>
      <c r="HC88" s="142"/>
      <c r="HD88" s="142"/>
      <c r="HE88" s="142"/>
      <c r="HF88" s="142"/>
      <c r="HG88" s="142"/>
      <c r="HH88" s="142"/>
      <c r="HI88" s="142"/>
      <c r="HJ88" s="142"/>
      <c r="HK88" s="142"/>
      <c r="HL88" s="142"/>
      <c r="HM88" s="142"/>
      <c r="HN88" s="142"/>
      <c r="HO88" s="142"/>
    </row>
    <row r="89" spans="1:223" x14ac:dyDescent="0.35">
      <c r="A89" s="150" t="s">
        <v>120</v>
      </c>
      <c r="B89" s="141" t="s">
        <v>121</v>
      </c>
      <c r="C89" s="141">
        <v>36</v>
      </c>
      <c r="D89" s="151"/>
      <c r="E89" s="151"/>
      <c r="F89" s="151"/>
      <c r="G89" s="151"/>
      <c r="H89" s="316">
        <v>2.37</v>
      </c>
      <c r="I89" s="316">
        <v>0.39</v>
      </c>
      <c r="J89" s="316">
        <v>2.87</v>
      </c>
      <c r="K89" s="316">
        <v>0.46</v>
      </c>
      <c r="L89" s="316">
        <v>0.17</v>
      </c>
      <c r="M89" s="316"/>
      <c r="N89" s="151"/>
      <c r="O89" s="155"/>
    </row>
    <row r="90" spans="1:223" x14ac:dyDescent="0.35">
      <c r="A90" s="150" t="s">
        <v>122</v>
      </c>
      <c r="B90" s="141" t="s">
        <v>121</v>
      </c>
      <c r="C90" s="141">
        <v>37</v>
      </c>
      <c r="D90" s="151"/>
      <c r="E90" s="151"/>
      <c r="F90" s="151"/>
      <c r="G90" s="151"/>
      <c r="H90" s="316">
        <v>1.98</v>
      </c>
      <c r="I90" s="316">
        <v>0.42</v>
      </c>
      <c r="J90" s="316">
        <v>2.79</v>
      </c>
      <c r="K90" s="316">
        <v>0.61</v>
      </c>
      <c r="L90" s="316">
        <v>0.21</v>
      </c>
      <c r="M90" s="316"/>
      <c r="N90" s="151"/>
      <c r="O90" s="155"/>
    </row>
    <row r="91" spans="1:223" x14ac:dyDescent="0.35">
      <c r="A91" s="150" t="s">
        <v>123</v>
      </c>
      <c r="B91" s="141" t="s">
        <v>121</v>
      </c>
      <c r="C91" s="141">
        <v>38</v>
      </c>
      <c r="D91" s="151"/>
      <c r="E91" s="151"/>
      <c r="F91" s="151"/>
      <c r="G91" s="151"/>
      <c r="H91" s="316">
        <v>2.46</v>
      </c>
      <c r="I91" s="316">
        <v>0.38</v>
      </c>
      <c r="J91" s="316">
        <v>2.88</v>
      </c>
      <c r="K91" s="316">
        <v>0.7</v>
      </c>
      <c r="L91" s="316">
        <v>0.23</v>
      </c>
      <c r="M91" s="316"/>
      <c r="N91" s="151"/>
      <c r="O91" s="155"/>
    </row>
    <row r="92" spans="1:223" x14ac:dyDescent="0.35">
      <c r="A92" s="150" t="s">
        <v>205</v>
      </c>
      <c r="C92" s="141">
        <v>39</v>
      </c>
      <c r="D92" s="151">
        <v>11.7</v>
      </c>
      <c r="E92" s="151"/>
      <c r="F92" s="151"/>
      <c r="G92" s="151"/>
      <c r="H92" s="316">
        <v>0.52</v>
      </c>
      <c r="I92" s="316">
        <v>7.5999999999999998E-2</v>
      </c>
      <c r="J92" s="316">
        <v>0.38</v>
      </c>
      <c r="K92" s="316">
        <v>9.0999999999999998E-2</v>
      </c>
      <c r="L92" s="316">
        <v>2.1999999999999999E-2</v>
      </c>
      <c r="M92" s="316">
        <v>0.115</v>
      </c>
      <c r="N92" s="154">
        <v>2.0591999999999997E-3</v>
      </c>
      <c r="O92" s="154">
        <v>1.6497000000000001E-2</v>
      </c>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c r="DN92" s="142"/>
      <c r="DO92" s="142"/>
      <c r="DP92" s="142"/>
      <c r="DQ92" s="142"/>
      <c r="DR92" s="142"/>
      <c r="DS92" s="142"/>
      <c r="DT92" s="142"/>
      <c r="DU92" s="142"/>
      <c r="DV92" s="142"/>
      <c r="DW92" s="142"/>
      <c r="DX92" s="142"/>
      <c r="DY92" s="142"/>
      <c r="DZ92" s="142"/>
      <c r="EA92" s="142"/>
      <c r="EB92" s="142"/>
      <c r="EC92" s="142"/>
      <c r="ED92" s="142"/>
      <c r="EE92" s="142"/>
      <c r="EF92" s="142"/>
      <c r="EG92" s="142"/>
      <c r="EH92" s="142"/>
      <c r="EI92" s="142"/>
      <c r="EJ92" s="142"/>
      <c r="EK92" s="142"/>
      <c r="EL92" s="142"/>
      <c r="EM92" s="142"/>
      <c r="EN92" s="142"/>
      <c r="EO92" s="142"/>
      <c r="EP92" s="142"/>
      <c r="EQ92" s="142"/>
      <c r="ER92" s="142"/>
      <c r="ES92" s="142"/>
      <c r="ET92" s="142"/>
      <c r="EU92" s="142"/>
      <c r="EV92" s="142"/>
      <c r="EW92" s="142"/>
      <c r="EX92" s="142"/>
      <c r="EY92" s="142"/>
      <c r="EZ92" s="142"/>
      <c r="FA92" s="142"/>
      <c r="FB92" s="142"/>
      <c r="FC92" s="142"/>
      <c r="FD92" s="142"/>
      <c r="FE92" s="142"/>
      <c r="FF92" s="142"/>
      <c r="FG92" s="142"/>
      <c r="FH92" s="142"/>
      <c r="FI92" s="142"/>
      <c r="FJ92" s="142"/>
      <c r="FK92" s="142"/>
      <c r="FL92" s="142"/>
      <c r="FM92" s="142"/>
      <c r="FN92" s="142"/>
      <c r="FO92" s="142"/>
      <c r="FP92" s="142"/>
      <c r="FQ92" s="142"/>
      <c r="FR92" s="142"/>
      <c r="FS92" s="142"/>
      <c r="FT92" s="142"/>
      <c r="FU92" s="142"/>
      <c r="FV92" s="142"/>
      <c r="FW92" s="142"/>
      <c r="FX92" s="142"/>
      <c r="FY92" s="142"/>
      <c r="FZ92" s="142"/>
      <c r="GA92" s="142"/>
      <c r="GB92" s="142"/>
      <c r="GC92" s="142"/>
      <c r="GD92" s="142"/>
      <c r="GE92" s="142"/>
      <c r="GF92" s="142"/>
      <c r="GG92" s="142"/>
      <c r="GH92" s="142"/>
      <c r="GI92" s="142"/>
      <c r="GJ92" s="142"/>
      <c r="GK92" s="142"/>
      <c r="GL92" s="142"/>
      <c r="GM92" s="142"/>
      <c r="GN92" s="142"/>
      <c r="GO92" s="142"/>
      <c r="GP92" s="142"/>
      <c r="GQ92" s="142"/>
      <c r="GR92" s="142"/>
      <c r="GS92" s="142"/>
      <c r="GT92" s="142"/>
      <c r="GU92" s="142"/>
      <c r="GV92" s="142"/>
      <c r="GW92" s="142"/>
      <c r="GX92" s="142"/>
      <c r="GY92" s="142"/>
      <c r="GZ92" s="142"/>
      <c r="HA92" s="142"/>
      <c r="HB92" s="142"/>
      <c r="HC92" s="142"/>
      <c r="HD92" s="142"/>
      <c r="HE92" s="142"/>
      <c r="HF92" s="142"/>
      <c r="HG92" s="142"/>
      <c r="HH92" s="142"/>
      <c r="HI92" s="142"/>
      <c r="HJ92" s="142"/>
      <c r="HK92" s="142"/>
      <c r="HL92" s="142"/>
      <c r="HM92" s="142"/>
      <c r="HN92" s="142"/>
      <c r="HO92" s="142"/>
    </row>
    <row r="93" spans="1:223" x14ac:dyDescent="0.35">
      <c r="A93" s="150" t="s">
        <v>201</v>
      </c>
      <c r="C93" s="141">
        <v>40</v>
      </c>
      <c r="D93" s="151">
        <v>17.8</v>
      </c>
      <c r="E93" s="151"/>
      <c r="F93" s="151"/>
      <c r="G93" s="151"/>
      <c r="H93" s="316">
        <v>1.03</v>
      </c>
      <c r="I93" s="316">
        <v>0.11</v>
      </c>
      <c r="J93" s="316">
        <v>0.28999999999999998</v>
      </c>
      <c r="K93" s="316">
        <v>2.5000000000000001E-2</v>
      </c>
      <c r="L93" s="316">
        <v>3.5000000000000003E-2</v>
      </c>
      <c r="M93" s="316">
        <v>2.5000000000000001E-2</v>
      </c>
      <c r="N93" s="154">
        <v>1.3937400000000001E-3</v>
      </c>
      <c r="O93" s="154">
        <v>2.7892600000000004E-2</v>
      </c>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2"/>
      <c r="EF93" s="142"/>
      <c r="EG93" s="142"/>
      <c r="EH93" s="142"/>
      <c r="EI93" s="142"/>
      <c r="EJ93" s="142"/>
      <c r="EK93" s="142"/>
      <c r="EL93" s="142"/>
      <c r="EM93" s="142"/>
      <c r="EN93" s="142"/>
      <c r="EO93" s="142"/>
      <c r="EP93" s="142"/>
      <c r="EQ93" s="142"/>
      <c r="ER93" s="142"/>
      <c r="ES93" s="142"/>
      <c r="ET93" s="142"/>
      <c r="EU93" s="142"/>
      <c r="EV93" s="142"/>
      <c r="EW93" s="142"/>
      <c r="EX93" s="142"/>
      <c r="EY93" s="142"/>
      <c r="EZ93" s="142"/>
      <c r="FA93" s="142"/>
      <c r="FB93" s="142"/>
      <c r="FC93" s="142"/>
      <c r="FD93" s="142"/>
      <c r="FE93" s="142"/>
      <c r="FF93" s="142"/>
      <c r="FG93" s="142"/>
      <c r="FH93" s="142"/>
      <c r="FI93" s="142"/>
      <c r="FJ93" s="142"/>
      <c r="FK93" s="142"/>
      <c r="FL93" s="142"/>
      <c r="FM93" s="142"/>
      <c r="FN93" s="142"/>
      <c r="FO93" s="142"/>
      <c r="FP93" s="142"/>
      <c r="FQ93" s="142"/>
      <c r="FR93" s="142"/>
      <c r="FS93" s="142"/>
      <c r="FT93" s="142"/>
      <c r="FU93" s="142"/>
      <c r="FV93" s="142"/>
      <c r="FW93" s="142"/>
      <c r="FX93" s="142"/>
      <c r="FY93" s="142"/>
      <c r="FZ93" s="142"/>
      <c r="GA93" s="142"/>
      <c r="GB93" s="142"/>
      <c r="GC93" s="142"/>
      <c r="GD93" s="142"/>
      <c r="GE93" s="142"/>
      <c r="GF93" s="142"/>
      <c r="GG93" s="142"/>
      <c r="GH93" s="142"/>
      <c r="GI93" s="142"/>
      <c r="GJ93" s="142"/>
      <c r="GK93" s="142"/>
      <c r="GL93" s="142"/>
      <c r="GM93" s="142"/>
      <c r="GN93" s="142"/>
      <c r="GO93" s="142"/>
      <c r="GP93" s="142"/>
      <c r="GQ93" s="142"/>
      <c r="GR93" s="142"/>
      <c r="GS93" s="142"/>
      <c r="GT93" s="142"/>
      <c r="GU93" s="142"/>
      <c r="GV93" s="142"/>
      <c r="GW93" s="142"/>
      <c r="GX93" s="142"/>
      <c r="GY93" s="142"/>
      <c r="GZ93" s="142"/>
      <c r="HA93" s="142"/>
      <c r="HB93" s="142"/>
      <c r="HC93" s="142"/>
      <c r="HD93" s="142"/>
      <c r="HE93" s="142"/>
      <c r="HF93" s="142"/>
      <c r="HG93" s="142"/>
      <c r="HH93" s="142"/>
      <c r="HI93" s="142"/>
      <c r="HJ93" s="142"/>
      <c r="HK93" s="142"/>
      <c r="HL93" s="142"/>
      <c r="HM93" s="142"/>
      <c r="HN93" s="142"/>
      <c r="HO93" s="142"/>
    </row>
    <row r="94" spans="1:223" x14ac:dyDescent="0.35">
      <c r="A94" s="150" t="s">
        <v>202</v>
      </c>
      <c r="C94" s="141">
        <v>41</v>
      </c>
      <c r="D94" s="151">
        <v>11.6</v>
      </c>
      <c r="E94" s="151"/>
      <c r="F94" s="151"/>
      <c r="G94" s="151"/>
      <c r="H94" s="316">
        <v>0.2</v>
      </c>
      <c r="I94" s="316">
        <v>3.6999999999999998E-2</v>
      </c>
      <c r="J94" s="316">
        <v>0.18</v>
      </c>
      <c r="K94" s="316">
        <v>2.8000000000000001E-2</v>
      </c>
      <c r="L94" s="316">
        <v>1.2E-2</v>
      </c>
      <c r="M94" s="316">
        <v>6.4000000000000001E-2</v>
      </c>
      <c r="N94" s="154">
        <v>6.9020000000000001E-3</v>
      </c>
      <c r="O94" s="154">
        <v>2.5334399999999997E-2</v>
      </c>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c r="DN94" s="142"/>
      <c r="DO94" s="142"/>
      <c r="DP94" s="142"/>
      <c r="DQ94" s="142"/>
      <c r="DR94" s="142"/>
      <c r="DS94" s="142"/>
      <c r="DT94" s="142"/>
      <c r="DU94" s="142"/>
      <c r="DV94" s="142"/>
      <c r="DW94" s="142"/>
      <c r="DX94" s="142"/>
      <c r="DY94" s="142"/>
      <c r="DZ94" s="142"/>
      <c r="EA94" s="142"/>
      <c r="EB94" s="142"/>
      <c r="EC94" s="142"/>
      <c r="ED94" s="142"/>
      <c r="EE94" s="142"/>
      <c r="EF94" s="142"/>
      <c r="EG94" s="142"/>
      <c r="EH94" s="142"/>
      <c r="EI94" s="142"/>
      <c r="EJ94" s="142"/>
      <c r="EK94" s="142"/>
      <c r="EL94" s="142"/>
      <c r="EM94" s="142"/>
      <c r="EN94" s="142"/>
      <c r="EO94" s="142"/>
      <c r="EP94" s="142"/>
      <c r="EQ94" s="142"/>
      <c r="ER94" s="142"/>
      <c r="ES94" s="142"/>
      <c r="ET94" s="142"/>
      <c r="EU94" s="142"/>
      <c r="EV94" s="142"/>
      <c r="EW94" s="142"/>
      <c r="EX94" s="142"/>
      <c r="EY94" s="142"/>
      <c r="EZ94" s="142"/>
      <c r="FA94" s="142"/>
      <c r="FB94" s="142"/>
      <c r="FC94" s="142"/>
      <c r="FD94" s="142"/>
      <c r="FE94" s="142"/>
      <c r="FF94" s="142"/>
      <c r="FG94" s="142"/>
      <c r="FH94" s="142"/>
      <c r="FI94" s="142"/>
      <c r="FJ94" s="142"/>
      <c r="FK94" s="142"/>
      <c r="FL94" s="142"/>
      <c r="FM94" s="142"/>
      <c r="FN94" s="142"/>
      <c r="FO94" s="142"/>
      <c r="FP94" s="142"/>
      <c r="FQ94" s="142"/>
      <c r="FR94" s="142"/>
      <c r="FS94" s="142"/>
      <c r="FT94" s="142"/>
      <c r="FU94" s="142"/>
      <c r="FV94" s="142"/>
      <c r="FW94" s="142"/>
      <c r="FX94" s="142"/>
      <c r="FY94" s="142"/>
      <c r="FZ94" s="142"/>
      <c r="GA94" s="142"/>
      <c r="GB94" s="142"/>
      <c r="GC94" s="142"/>
      <c r="GD94" s="142"/>
      <c r="GE94" s="142"/>
      <c r="GF94" s="142"/>
      <c r="GG94" s="142"/>
      <c r="GH94" s="142"/>
      <c r="GI94" s="142"/>
      <c r="GJ94" s="142"/>
      <c r="GK94" s="142"/>
      <c r="GL94" s="142"/>
      <c r="GM94" s="142"/>
      <c r="GN94" s="142"/>
      <c r="GO94" s="142"/>
      <c r="GP94" s="142"/>
      <c r="GQ94" s="142"/>
      <c r="GR94" s="142"/>
      <c r="GS94" s="142"/>
      <c r="GT94" s="142"/>
      <c r="GU94" s="142"/>
      <c r="GV94" s="142"/>
      <c r="GW94" s="142"/>
      <c r="GX94" s="142"/>
      <c r="GY94" s="142"/>
      <c r="GZ94" s="142"/>
      <c r="HA94" s="142"/>
      <c r="HB94" s="142"/>
      <c r="HC94" s="142"/>
      <c r="HD94" s="142"/>
      <c r="HE94" s="142"/>
      <c r="HF94" s="142"/>
      <c r="HG94" s="142"/>
      <c r="HH94" s="142"/>
      <c r="HI94" s="142"/>
      <c r="HJ94" s="142"/>
      <c r="HK94" s="142"/>
      <c r="HL94" s="142"/>
      <c r="HM94" s="142"/>
      <c r="HN94" s="142"/>
      <c r="HO94" s="142"/>
    </row>
    <row r="95" spans="1:223" x14ac:dyDescent="0.35">
      <c r="A95" s="150" t="s">
        <v>220</v>
      </c>
      <c r="B95" s="164"/>
      <c r="C95" s="141">
        <v>42</v>
      </c>
      <c r="D95" s="151">
        <v>86.4</v>
      </c>
      <c r="E95" s="151"/>
      <c r="F95" s="151"/>
      <c r="G95" s="151"/>
      <c r="H95" s="316">
        <v>1.8575999999999999</v>
      </c>
      <c r="I95" s="316">
        <v>0.21600000000000003</v>
      </c>
      <c r="J95" s="316">
        <v>1.8575999999999999</v>
      </c>
      <c r="K95" s="316">
        <v>0.46656000000000009</v>
      </c>
      <c r="L95" s="316">
        <v>0.17280000000000001</v>
      </c>
      <c r="M95" s="316">
        <v>0.11232000000000002</v>
      </c>
      <c r="N95" s="151">
        <v>3.4559999999999999E-3</v>
      </c>
      <c r="O95" s="155">
        <v>4.6656000000000003E-2</v>
      </c>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C95" s="142"/>
      <c r="DD95" s="142"/>
      <c r="DE95" s="142"/>
      <c r="DF95" s="142"/>
      <c r="DG95" s="142"/>
      <c r="DH95" s="142"/>
      <c r="DI95" s="142"/>
      <c r="DJ95" s="142"/>
      <c r="DK95" s="142"/>
      <c r="DL95" s="142"/>
      <c r="DM95" s="142"/>
      <c r="DN95" s="142"/>
      <c r="DO95" s="142"/>
      <c r="DP95" s="142"/>
      <c r="DQ95" s="142"/>
      <c r="DR95" s="142"/>
      <c r="DS95" s="142"/>
      <c r="DT95" s="142"/>
      <c r="DU95" s="142"/>
      <c r="DV95" s="142"/>
      <c r="DW95" s="142"/>
      <c r="DX95" s="142"/>
      <c r="DY95" s="142"/>
      <c r="DZ95" s="142"/>
      <c r="EA95" s="142"/>
      <c r="EB95" s="142"/>
      <c r="EC95" s="142"/>
      <c r="ED95" s="142"/>
      <c r="EE95" s="142"/>
      <c r="EF95" s="142"/>
      <c r="EG95" s="142"/>
      <c r="EH95" s="142"/>
      <c r="EI95" s="142"/>
      <c r="EJ95" s="142"/>
      <c r="EK95" s="142"/>
      <c r="EL95" s="142"/>
      <c r="EM95" s="142"/>
      <c r="EN95" s="142"/>
      <c r="EO95" s="142"/>
      <c r="EP95" s="142"/>
      <c r="EQ95" s="142"/>
      <c r="ER95" s="142"/>
      <c r="ES95" s="142"/>
      <c r="ET95" s="142"/>
      <c r="EU95" s="142"/>
      <c r="EV95" s="142"/>
      <c r="EW95" s="142"/>
      <c r="EX95" s="142"/>
      <c r="EY95" s="142"/>
      <c r="EZ95" s="142"/>
      <c r="FA95" s="142"/>
      <c r="FB95" s="142"/>
      <c r="FC95" s="142"/>
      <c r="FD95" s="142"/>
      <c r="FE95" s="142"/>
      <c r="FF95" s="142"/>
      <c r="FG95" s="142"/>
      <c r="FH95" s="142"/>
      <c r="FI95" s="142"/>
      <c r="FJ95" s="142"/>
      <c r="FK95" s="142"/>
      <c r="FL95" s="142"/>
      <c r="FM95" s="142"/>
      <c r="FN95" s="142"/>
      <c r="FO95" s="142"/>
      <c r="FP95" s="142"/>
      <c r="FQ95" s="142"/>
      <c r="FR95" s="142"/>
      <c r="FS95" s="142"/>
      <c r="FT95" s="142"/>
      <c r="FU95" s="142"/>
      <c r="FV95" s="142"/>
      <c r="FW95" s="142"/>
      <c r="FX95" s="142"/>
      <c r="FY95" s="142"/>
      <c r="FZ95" s="142"/>
      <c r="GA95" s="142"/>
      <c r="GB95" s="142"/>
      <c r="GC95" s="142"/>
      <c r="GD95" s="142"/>
      <c r="GE95" s="142"/>
      <c r="GF95" s="142"/>
      <c r="GG95" s="142"/>
      <c r="GH95" s="142"/>
      <c r="GI95" s="142"/>
      <c r="GJ95" s="142"/>
      <c r="GK95" s="142"/>
      <c r="GL95" s="142"/>
      <c r="GM95" s="142"/>
      <c r="GN95" s="142"/>
      <c r="GO95" s="142"/>
      <c r="GP95" s="142"/>
      <c r="GQ95" s="142"/>
      <c r="GR95" s="142"/>
      <c r="GS95" s="142"/>
      <c r="GT95" s="142"/>
      <c r="GU95" s="142"/>
      <c r="GV95" s="142"/>
      <c r="GW95" s="142"/>
      <c r="GX95" s="142"/>
      <c r="GY95" s="142"/>
      <c r="GZ95" s="142"/>
      <c r="HA95" s="142"/>
      <c r="HB95" s="142"/>
      <c r="HC95" s="142"/>
      <c r="HD95" s="142"/>
      <c r="HE95" s="142"/>
      <c r="HF95" s="142"/>
      <c r="HG95" s="142"/>
      <c r="HH95" s="142"/>
      <c r="HI95" s="142"/>
      <c r="HJ95" s="142"/>
      <c r="HK95" s="142"/>
      <c r="HL95" s="142"/>
      <c r="HM95" s="142"/>
      <c r="HN95" s="142"/>
      <c r="HO95" s="142"/>
    </row>
    <row r="96" spans="1:223" x14ac:dyDescent="0.35">
      <c r="A96" s="150" t="s">
        <v>240</v>
      </c>
      <c r="B96" s="164"/>
      <c r="C96" s="141">
        <v>43</v>
      </c>
      <c r="D96" s="151">
        <v>91</v>
      </c>
      <c r="E96" s="151"/>
      <c r="F96" s="151"/>
      <c r="G96" s="151"/>
      <c r="H96" s="316">
        <v>5.5</v>
      </c>
      <c r="I96" s="316">
        <v>0.67598000000000003</v>
      </c>
      <c r="J96" s="316">
        <v>1.0874999999999999</v>
      </c>
      <c r="K96" s="316"/>
      <c r="L96" s="316"/>
      <c r="M96" s="316"/>
      <c r="N96" s="151"/>
      <c r="O96" s="155"/>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c r="CF96" s="142"/>
      <c r="CG96" s="142"/>
      <c r="CH96" s="142"/>
      <c r="CI96" s="142"/>
      <c r="CJ96" s="142"/>
      <c r="CK96" s="142"/>
      <c r="CL96" s="142"/>
      <c r="CM96" s="142"/>
      <c r="CN96" s="142"/>
      <c r="CO96" s="142"/>
      <c r="CP96" s="142"/>
      <c r="CQ96" s="142"/>
      <c r="CR96" s="142"/>
      <c r="CS96" s="142"/>
      <c r="CT96" s="142"/>
      <c r="CU96" s="142"/>
      <c r="CV96" s="142"/>
      <c r="CW96" s="142"/>
      <c r="CX96" s="142"/>
      <c r="CY96" s="142"/>
      <c r="CZ96" s="142"/>
      <c r="DA96" s="142"/>
      <c r="DB96" s="142"/>
      <c r="DC96" s="142"/>
      <c r="DD96" s="142"/>
      <c r="DE96" s="142"/>
      <c r="DF96" s="142"/>
      <c r="DG96" s="142"/>
      <c r="DH96" s="142"/>
      <c r="DI96" s="142"/>
      <c r="DJ96" s="142"/>
      <c r="DK96" s="142"/>
      <c r="DL96" s="142"/>
      <c r="DM96" s="142"/>
      <c r="DN96" s="142"/>
      <c r="DO96" s="142"/>
      <c r="DP96" s="142"/>
      <c r="DQ96" s="142"/>
      <c r="DR96" s="142"/>
      <c r="DS96" s="142"/>
      <c r="DT96" s="142"/>
      <c r="DU96" s="142"/>
      <c r="DV96" s="142"/>
      <c r="DW96" s="142"/>
      <c r="DX96" s="142"/>
      <c r="DY96" s="142"/>
      <c r="DZ96" s="142"/>
      <c r="EA96" s="142"/>
      <c r="EB96" s="142"/>
      <c r="EC96" s="142"/>
      <c r="ED96" s="142"/>
      <c r="EE96" s="142"/>
      <c r="EF96" s="142"/>
      <c r="EG96" s="142"/>
      <c r="EH96" s="142"/>
      <c r="EI96" s="142"/>
      <c r="EJ96" s="142"/>
      <c r="EK96" s="142"/>
      <c r="EL96" s="142"/>
      <c r="EM96" s="142"/>
      <c r="EN96" s="142"/>
      <c r="EO96" s="142"/>
      <c r="EP96" s="142"/>
      <c r="EQ96" s="142"/>
      <c r="ER96" s="142"/>
      <c r="ES96" s="142"/>
      <c r="ET96" s="142"/>
      <c r="EU96" s="142"/>
      <c r="EV96" s="142"/>
      <c r="EW96" s="142"/>
      <c r="EX96" s="142"/>
      <c r="EY96" s="142"/>
      <c r="EZ96" s="142"/>
      <c r="FA96" s="142"/>
      <c r="FB96" s="142"/>
      <c r="FC96" s="142"/>
      <c r="FD96" s="142"/>
      <c r="FE96" s="142"/>
      <c r="FF96" s="142"/>
      <c r="FG96" s="142"/>
      <c r="FH96" s="142"/>
      <c r="FI96" s="142"/>
      <c r="FJ96" s="142"/>
      <c r="FK96" s="142"/>
      <c r="FL96" s="142"/>
      <c r="FM96" s="142"/>
      <c r="FN96" s="142"/>
      <c r="FO96" s="142"/>
      <c r="FP96" s="142"/>
      <c r="FQ96" s="142"/>
      <c r="FR96" s="142"/>
      <c r="FS96" s="142"/>
      <c r="FT96" s="142"/>
      <c r="FU96" s="142"/>
      <c r="FV96" s="142"/>
      <c r="FW96" s="142"/>
      <c r="FX96" s="142"/>
      <c r="FY96" s="142"/>
      <c r="FZ96" s="142"/>
      <c r="GA96" s="142"/>
      <c r="GB96" s="142"/>
      <c r="GC96" s="142"/>
      <c r="GD96" s="142"/>
      <c r="GE96" s="142"/>
      <c r="GF96" s="142"/>
      <c r="GG96" s="142"/>
      <c r="GH96" s="142"/>
      <c r="GI96" s="142"/>
      <c r="GJ96" s="142"/>
      <c r="GK96" s="142"/>
      <c r="GL96" s="142"/>
      <c r="GM96" s="142"/>
      <c r="GN96" s="142"/>
      <c r="GO96" s="142"/>
      <c r="GP96" s="142"/>
      <c r="GQ96" s="142"/>
      <c r="GR96" s="142"/>
      <c r="GS96" s="142"/>
      <c r="GT96" s="142"/>
      <c r="GU96" s="142"/>
      <c r="GV96" s="142"/>
      <c r="GW96" s="142"/>
      <c r="GX96" s="142"/>
      <c r="GY96" s="142"/>
      <c r="GZ96" s="142"/>
      <c r="HA96" s="142"/>
      <c r="HB96" s="142"/>
      <c r="HC96" s="142"/>
      <c r="HD96" s="142"/>
      <c r="HE96" s="142"/>
      <c r="HF96" s="142"/>
      <c r="HG96" s="142"/>
      <c r="HH96" s="142"/>
      <c r="HI96" s="142"/>
      <c r="HJ96" s="142"/>
      <c r="HK96" s="142"/>
      <c r="HL96" s="142"/>
      <c r="HM96" s="142"/>
      <c r="HN96" s="142"/>
      <c r="HO96" s="142"/>
    </row>
    <row r="97" spans="1:223" x14ac:dyDescent="0.35">
      <c r="A97" s="314" t="s">
        <v>138</v>
      </c>
      <c r="B97" s="317"/>
      <c r="C97" s="315">
        <v>44</v>
      </c>
      <c r="D97" s="316"/>
      <c r="E97" s="316"/>
      <c r="F97" s="316"/>
      <c r="G97" s="316"/>
      <c r="H97" s="316"/>
      <c r="I97" s="316"/>
      <c r="J97" s="316"/>
      <c r="K97" s="316"/>
      <c r="L97" s="316"/>
      <c r="M97" s="316"/>
      <c r="N97" s="151"/>
      <c r="O97" s="155"/>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42"/>
      <c r="CI97" s="142"/>
      <c r="CJ97" s="142"/>
      <c r="CK97" s="142"/>
      <c r="CL97" s="142"/>
      <c r="CM97" s="142"/>
      <c r="CN97" s="142"/>
      <c r="CO97" s="142"/>
      <c r="CP97" s="142"/>
      <c r="CQ97" s="142"/>
      <c r="CR97" s="142"/>
      <c r="CS97" s="142"/>
      <c r="CT97" s="142"/>
      <c r="CU97" s="142"/>
      <c r="CV97" s="142"/>
      <c r="CW97" s="142"/>
      <c r="CX97" s="142"/>
      <c r="CY97" s="142"/>
      <c r="CZ97" s="142"/>
      <c r="DA97" s="142"/>
      <c r="DB97" s="142"/>
      <c r="DC97" s="142"/>
      <c r="DD97" s="142"/>
      <c r="DE97" s="142"/>
      <c r="DF97" s="142"/>
      <c r="DG97" s="142"/>
      <c r="DH97" s="142"/>
      <c r="DI97" s="142"/>
      <c r="DJ97" s="142"/>
      <c r="DK97" s="142"/>
      <c r="DL97" s="142"/>
      <c r="DM97" s="142"/>
      <c r="DN97" s="142"/>
      <c r="DO97" s="142"/>
      <c r="DP97" s="142"/>
      <c r="DQ97" s="142"/>
      <c r="DR97" s="142"/>
      <c r="DS97" s="142"/>
      <c r="DT97" s="142"/>
      <c r="DU97" s="142"/>
      <c r="DV97" s="142"/>
      <c r="DW97" s="142"/>
      <c r="DX97" s="142"/>
      <c r="DY97" s="142"/>
      <c r="DZ97" s="142"/>
      <c r="EA97" s="142"/>
      <c r="EB97" s="142"/>
      <c r="EC97" s="142"/>
      <c r="ED97" s="142"/>
      <c r="EE97" s="142"/>
      <c r="EF97" s="142"/>
      <c r="EG97" s="142"/>
      <c r="EH97" s="142"/>
      <c r="EI97" s="142"/>
      <c r="EJ97" s="142"/>
      <c r="EK97" s="142"/>
      <c r="EL97" s="142"/>
      <c r="EM97" s="142"/>
      <c r="EN97" s="142"/>
      <c r="EO97" s="142"/>
      <c r="EP97" s="142"/>
      <c r="EQ97" s="142"/>
      <c r="ER97" s="142"/>
      <c r="ES97" s="142"/>
      <c r="ET97" s="142"/>
      <c r="EU97" s="142"/>
      <c r="EV97" s="142"/>
      <c r="EW97" s="142"/>
      <c r="EX97" s="142"/>
      <c r="EY97" s="142"/>
      <c r="EZ97" s="142"/>
      <c r="FA97" s="142"/>
      <c r="FB97" s="142"/>
      <c r="FC97" s="142"/>
      <c r="FD97" s="142"/>
      <c r="FE97" s="142"/>
      <c r="FF97" s="142"/>
      <c r="FG97" s="142"/>
      <c r="FH97" s="142"/>
      <c r="FI97" s="142"/>
      <c r="FJ97" s="142"/>
      <c r="FK97" s="142"/>
      <c r="FL97" s="142"/>
      <c r="FM97" s="142"/>
      <c r="FN97" s="142"/>
      <c r="FO97" s="142"/>
      <c r="FP97" s="142"/>
      <c r="FQ97" s="142"/>
      <c r="FR97" s="142"/>
      <c r="FS97" s="142"/>
      <c r="FT97" s="142"/>
      <c r="FU97" s="142"/>
      <c r="FV97" s="142"/>
      <c r="FW97" s="142"/>
      <c r="FX97" s="142"/>
      <c r="FY97" s="142"/>
      <c r="FZ97" s="142"/>
      <c r="GA97" s="142"/>
      <c r="GB97" s="142"/>
      <c r="GC97" s="142"/>
      <c r="GD97" s="142"/>
      <c r="GE97" s="142"/>
      <c r="GF97" s="142"/>
      <c r="GG97" s="142"/>
      <c r="GH97" s="142"/>
      <c r="GI97" s="142"/>
      <c r="GJ97" s="142"/>
      <c r="GK97" s="142"/>
      <c r="GL97" s="142"/>
      <c r="GM97" s="142"/>
      <c r="GN97" s="142"/>
      <c r="GO97" s="142"/>
      <c r="GP97" s="142"/>
      <c r="GQ97" s="142"/>
      <c r="GR97" s="142"/>
      <c r="GS97" s="142"/>
      <c r="GT97" s="142"/>
      <c r="GU97" s="142"/>
      <c r="GV97" s="142"/>
      <c r="GW97" s="142"/>
      <c r="GX97" s="142"/>
      <c r="GY97" s="142"/>
      <c r="GZ97" s="142"/>
      <c r="HA97" s="142"/>
      <c r="HB97" s="142"/>
      <c r="HC97" s="142"/>
      <c r="HD97" s="142"/>
      <c r="HE97" s="142"/>
      <c r="HF97" s="142"/>
      <c r="HG97" s="142"/>
      <c r="HH97" s="142"/>
      <c r="HI97" s="142"/>
      <c r="HJ97" s="142"/>
      <c r="HK97" s="142"/>
      <c r="HL97" s="142"/>
      <c r="HM97" s="142"/>
      <c r="HN97" s="142"/>
      <c r="HO97" s="142"/>
    </row>
    <row r="98" spans="1:223" x14ac:dyDescent="0.35">
      <c r="A98" s="314" t="s">
        <v>139</v>
      </c>
      <c r="B98" s="317"/>
      <c r="C98" s="315">
        <v>45</v>
      </c>
      <c r="D98" s="316"/>
      <c r="E98" s="316"/>
      <c r="F98" s="316"/>
      <c r="G98" s="316"/>
      <c r="H98" s="316"/>
      <c r="I98" s="316"/>
      <c r="J98" s="316"/>
      <c r="K98" s="316"/>
      <c r="L98" s="316"/>
      <c r="M98" s="316"/>
      <c r="N98" s="151"/>
      <c r="O98" s="155"/>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c r="CF98" s="142"/>
      <c r="CG98" s="142"/>
      <c r="CH98" s="142"/>
      <c r="CI98" s="142"/>
      <c r="CJ98" s="142"/>
      <c r="CK98" s="142"/>
      <c r="CL98" s="142"/>
      <c r="CM98" s="142"/>
      <c r="CN98" s="142"/>
      <c r="CO98" s="142"/>
      <c r="CP98" s="142"/>
      <c r="CQ98" s="142"/>
      <c r="CR98" s="142"/>
      <c r="CS98" s="142"/>
      <c r="CT98" s="142"/>
      <c r="CU98" s="142"/>
      <c r="CV98" s="142"/>
      <c r="CW98" s="142"/>
      <c r="CX98" s="142"/>
      <c r="CY98" s="142"/>
      <c r="CZ98" s="142"/>
      <c r="DA98" s="142"/>
      <c r="DB98" s="142"/>
      <c r="DC98" s="142"/>
      <c r="DD98" s="142"/>
      <c r="DE98" s="142"/>
      <c r="DF98" s="142"/>
      <c r="DG98" s="142"/>
      <c r="DH98" s="142"/>
      <c r="DI98" s="142"/>
      <c r="DJ98" s="142"/>
      <c r="DK98" s="142"/>
      <c r="DL98" s="142"/>
      <c r="DM98" s="142"/>
      <c r="DN98" s="142"/>
      <c r="DO98" s="142"/>
      <c r="DP98" s="142"/>
      <c r="DQ98" s="142"/>
      <c r="DR98" s="142"/>
      <c r="DS98" s="142"/>
      <c r="DT98" s="142"/>
      <c r="DU98" s="142"/>
      <c r="DV98" s="142"/>
      <c r="DW98" s="142"/>
      <c r="DX98" s="142"/>
      <c r="DY98" s="142"/>
      <c r="DZ98" s="142"/>
      <c r="EA98" s="142"/>
      <c r="EB98" s="142"/>
      <c r="EC98" s="142"/>
      <c r="ED98" s="142"/>
      <c r="EE98" s="142"/>
      <c r="EF98" s="142"/>
      <c r="EG98" s="142"/>
      <c r="EH98" s="142"/>
      <c r="EI98" s="142"/>
      <c r="EJ98" s="142"/>
      <c r="EK98" s="142"/>
      <c r="EL98" s="142"/>
      <c r="EM98" s="142"/>
      <c r="EN98" s="142"/>
      <c r="EO98" s="142"/>
      <c r="EP98" s="142"/>
      <c r="EQ98" s="142"/>
      <c r="ER98" s="142"/>
      <c r="ES98" s="142"/>
      <c r="ET98" s="142"/>
      <c r="EU98" s="142"/>
      <c r="EV98" s="142"/>
      <c r="EW98" s="142"/>
      <c r="EX98" s="142"/>
      <c r="EY98" s="142"/>
      <c r="EZ98" s="142"/>
      <c r="FA98" s="142"/>
      <c r="FB98" s="142"/>
      <c r="FC98" s="142"/>
      <c r="FD98" s="142"/>
      <c r="FE98" s="142"/>
      <c r="FF98" s="142"/>
      <c r="FG98" s="142"/>
      <c r="FH98" s="142"/>
      <c r="FI98" s="142"/>
      <c r="FJ98" s="142"/>
      <c r="FK98" s="142"/>
      <c r="FL98" s="142"/>
      <c r="FM98" s="142"/>
      <c r="FN98" s="142"/>
      <c r="FO98" s="142"/>
      <c r="FP98" s="142"/>
      <c r="FQ98" s="142"/>
      <c r="FR98" s="142"/>
      <c r="FS98" s="142"/>
      <c r="FT98" s="142"/>
      <c r="FU98" s="142"/>
      <c r="FV98" s="142"/>
      <c r="FW98" s="142"/>
      <c r="FX98" s="142"/>
      <c r="FY98" s="142"/>
      <c r="FZ98" s="142"/>
      <c r="GA98" s="142"/>
      <c r="GB98" s="142"/>
      <c r="GC98" s="142"/>
      <c r="GD98" s="142"/>
      <c r="GE98" s="142"/>
      <c r="GF98" s="142"/>
      <c r="GG98" s="142"/>
      <c r="GH98" s="142"/>
      <c r="GI98" s="142"/>
      <c r="GJ98" s="142"/>
      <c r="GK98" s="142"/>
      <c r="GL98" s="142"/>
      <c r="GM98" s="142"/>
      <c r="GN98" s="142"/>
      <c r="GO98" s="142"/>
      <c r="GP98" s="142"/>
      <c r="GQ98" s="142"/>
      <c r="GR98" s="142"/>
      <c r="GS98" s="142"/>
      <c r="GT98" s="142"/>
      <c r="GU98" s="142"/>
      <c r="GV98" s="142"/>
      <c r="GW98" s="142"/>
      <c r="GX98" s="142"/>
      <c r="GY98" s="142"/>
      <c r="GZ98" s="142"/>
      <c r="HA98" s="142"/>
      <c r="HB98" s="142"/>
      <c r="HC98" s="142"/>
      <c r="HD98" s="142"/>
      <c r="HE98" s="142"/>
      <c r="HF98" s="142"/>
      <c r="HG98" s="142"/>
      <c r="HH98" s="142"/>
      <c r="HI98" s="142"/>
      <c r="HJ98" s="142"/>
      <c r="HK98" s="142"/>
      <c r="HL98" s="142"/>
      <c r="HM98" s="142"/>
      <c r="HN98" s="142"/>
      <c r="HO98" s="142"/>
    </row>
    <row r="99" spans="1:223" x14ac:dyDescent="0.35">
      <c r="A99" s="314" t="s">
        <v>140</v>
      </c>
      <c r="B99" s="317"/>
      <c r="C99" s="315">
        <v>46</v>
      </c>
      <c r="D99" s="316"/>
      <c r="E99" s="316"/>
      <c r="F99" s="316"/>
      <c r="G99" s="316"/>
      <c r="H99" s="316"/>
      <c r="I99" s="316"/>
      <c r="J99" s="316"/>
      <c r="K99" s="316"/>
      <c r="L99" s="316"/>
      <c r="M99" s="316"/>
      <c r="N99" s="151"/>
      <c r="O99" s="155"/>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42"/>
      <c r="CI99" s="142"/>
      <c r="CJ99" s="142"/>
      <c r="CK99" s="142"/>
      <c r="CL99" s="142"/>
      <c r="CM99" s="142"/>
      <c r="CN99" s="142"/>
      <c r="CO99" s="142"/>
      <c r="CP99" s="142"/>
      <c r="CQ99" s="142"/>
      <c r="CR99" s="142"/>
      <c r="CS99" s="142"/>
      <c r="CT99" s="142"/>
      <c r="CU99" s="142"/>
      <c r="CV99" s="142"/>
      <c r="CW99" s="142"/>
      <c r="CX99" s="142"/>
      <c r="CY99" s="142"/>
      <c r="CZ99" s="142"/>
      <c r="DA99" s="142"/>
      <c r="DB99" s="142"/>
      <c r="DC99" s="142"/>
      <c r="DD99" s="142"/>
      <c r="DE99" s="142"/>
      <c r="DF99" s="142"/>
      <c r="DG99" s="142"/>
      <c r="DH99" s="142"/>
      <c r="DI99" s="142"/>
      <c r="DJ99" s="142"/>
      <c r="DK99" s="142"/>
      <c r="DL99" s="142"/>
      <c r="DM99" s="142"/>
      <c r="DN99" s="142"/>
      <c r="DO99" s="142"/>
      <c r="DP99" s="142"/>
      <c r="DQ99" s="142"/>
      <c r="DR99" s="142"/>
      <c r="DS99" s="142"/>
      <c r="DT99" s="142"/>
      <c r="DU99" s="142"/>
      <c r="DV99" s="142"/>
      <c r="DW99" s="142"/>
      <c r="DX99" s="142"/>
      <c r="DY99" s="142"/>
      <c r="DZ99" s="142"/>
      <c r="EA99" s="142"/>
      <c r="EB99" s="142"/>
      <c r="EC99" s="142"/>
      <c r="ED99" s="142"/>
      <c r="EE99" s="142"/>
      <c r="EF99" s="142"/>
      <c r="EG99" s="142"/>
      <c r="EH99" s="142"/>
      <c r="EI99" s="142"/>
      <c r="EJ99" s="142"/>
      <c r="EK99" s="142"/>
      <c r="EL99" s="142"/>
      <c r="EM99" s="142"/>
      <c r="EN99" s="142"/>
      <c r="EO99" s="142"/>
      <c r="EP99" s="142"/>
      <c r="EQ99" s="142"/>
      <c r="ER99" s="142"/>
      <c r="ES99" s="142"/>
      <c r="ET99" s="142"/>
      <c r="EU99" s="142"/>
      <c r="EV99" s="142"/>
      <c r="EW99" s="142"/>
      <c r="EX99" s="142"/>
      <c r="EY99" s="142"/>
      <c r="EZ99" s="142"/>
      <c r="FA99" s="142"/>
      <c r="FB99" s="142"/>
      <c r="FC99" s="142"/>
      <c r="FD99" s="142"/>
      <c r="FE99" s="142"/>
      <c r="FF99" s="142"/>
      <c r="FG99" s="142"/>
      <c r="FH99" s="142"/>
      <c r="FI99" s="142"/>
      <c r="FJ99" s="142"/>
      <c r="FK99" s="142"/>
      <c r="FL99" s="142"/>
      <c r="FM99" s="142"/>
      <c r="FN99" s="142"/>
      <c r="FO99" s="142"/>
      <c r="FP99" s="142"/>
      <c r="FQ99" s="142"/>
      <c r="FR99" s="142"/>
      <c r="FS99" s="142"/>
      <c r="FT99" s="142"/>
      <c r="FU99" s="142"/>
      <c r="FV99" s="142"/>
      <c r="FW99" s="142"/>
      <c r="FX99" s="142"/>
      <c r="FY99" s="142"/>
      <c r="FZ99" s="142"/>
      <c r="GA99" s="142"/>
      <c r="GB99" s="142"/>
      <c r="GC99" s="142"/>
      <c r="GD99" s="142"/>
      <c r="GE99" s="142"/>
      <c r="GF99" s="142"/>
      <c r="GG99" s="142"/>
      <c r="GH99" s="142"/>
      <c r="GI99" s="142"/>
      <c r="GJ99" s="142"/>
      <c r="GK99" s="142"/>
      <c r="GL99" s="142"/>
      <c r="GM99" s="142"/>
      <c r="GN99" s="142"/>
      <c r="GO99" s="142"/>
      <c r="GP99" s="142"/>
      <c r="GQ99" s="142"/>
      <c r="GR99" s="142"/>
      <c r="GS99" s="142"/>
      <c r="GT99" s="142"/>
      <c r="GU99" s="142"/>
      <c r="GV99" s="142"/>
      <c r="GW99" s="142"/>
      <c r="GX99" s="142"/>
      <c r="GY99" s="142"/>
      <c r="GZ99" s="142"/>
      <c r="HA99" s="142"/>
      <c r="HB99" s="142"/>
      <c r="HC99" s="142"/>
      <c r="HD99" s="142"/>
      <c r="HE99" s="142"/>
      <c r="HF99" s="142"/>
      <c r="HG99" s="142"/>
      <c r="HH99" s="142"/>
      <c r="HI99" s="142"/>
      <c r="HJ99" s="142"/>
      <c r="HK99" s="142"/>
      <c r="HL99" s="142"/>
      <c r="HM99" s="142"/>
      <c r="HN99" s="142"/>
      <c r="HO99" s="142"/>
    </row>
    <row r="100" spans="1:223" x14ac:dyDescent="0.35">
      <c r="A100" s="314" t="s">
        <v>141</v>
      </c>
      <c r="B100" s="317"/>
      <c r="C100" s="315">
        <v>47</v>
      </c>
      <c r="D100" s="316"/>
      <c r="E100" s="316"/>
      <c r="F100" s="316"/>
      <c r="G100" s="316"/>
      <c r="H100" s="316"/>
      <c r="I100" s="316"/>
      <c r="J100" s="316"/>
      <c r="K100" s="316"/>
      <c r="L100" s="316"/>
      <c r="M100" s="316"/>
      <c r="N100" s="151"/>
      <c r="O100" s="155"/>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c r="CO100" s="142"/>
      <c r="CP100" s="142"/>
      <c r="CQ100" s="142"/>
      <c r="CR100" s="142"/>
      <c r="CS100" s="142"/>
      <c r="CT100" s="142"/>
      <c r="CU100" s="142"/>
      <c r="CV100" s="142"/>
      <c r="CW100" s="142"/>
      <c r="CX100" s="142"/>
      <c r="CY100" s="142"/>
      <c r="CZ100" s="142"/>
      <c r="DA100" s="142"/>
      <c r="DB100" s="142"/>
      <c r="DC100" s="142"/>
      <c r="DD100" s="142"/>
      <c r="DE100" s="142"/>
      <c r="DF100" s="142"/>
      <c r="DG100" s="142"/>
      <c r="DH100" s="142"/>
      <c r="DI100" s="142"/>
      <c r="DJ100" s="142"/>
      <c r="DK100" s="142"/>
      <c r="DL100" s="142"/>
      <c r="DM100" s="142"/>
      <c r="DN100" s="142"/>
      <c r="DO100" s="142"/>
      <c r="DP100" s="142"/>
      <c r="DQ100" s="142"/>
      <c r="DR100" s="142"/>
      <c r="DS100" s="142"/>
      <c r="DT100" s="142"/>
      <c r="DU100" s="142"/>
      <c r="DV100" s="142"/>
      <c r="DW100" s="142"/>
      <c r="DX100" s="142"/>
      <c r="DY100" s="142"/>
      <c r="DZ100" s="142"/>
      <c r="EA100" s="142"/>
      <c r="EB100" s="142"/>
      <c r="EC100" s="142"/>
      <c r="ED100" s="142"/>
      <c r="EE100" s="142"/>
      <c r="EF100" s="142"/>
      <c r="EG100" s="142"/>
      <c r="EH100" s="142"/>
      <c r="EI100" s="142"/>
      <c r="EJ100" s="142"/>
      <c r="EK100" s="142"/>
      <c r="EL100" s="142"/>
      <c r="EM100" s="142"/>
      <c r="EN100" s="142"/>
      <c r="EO100" s="142"/>
      <c r="EP100" s="142"/>
      <c r="EQ100" s="142"/>
      <c r="ER100" s="142"/>
      <c r="ES100" s="142"/>
      <c r="ET100" s="142"/>
      <c r="EU100" s="142"/>
      <c r="EV100" s="142"/>
      <c r="EW100" s="142"/>
      <c r="EX100" s="142"/>
      <c r="EY100" s="142"/>
      <c r="EZ100" s="142"/>
      <c r="FA100" s="142"/>
      <c r="FB100" s="142"/>
      <c r="FC100" s="142"/>
      <c r="FD100" s="142"/>
      <c r="FE100" s="142"/>
      <c r="FF100" s="142"/>
      <c r="FG100" s="142"/>
      <c r="FH100" s="142"/>
      <c r="FI100" s="142"/>
      <c r="FJ100" s="142"/>
      <c r="FK100" s="142"/>
      <c r="FL100" s="142"/>
      <c r="FM100" s="142"/>
      <c r="FN100" s="142"/>
      <c r="FO100" s="142"/>
      <c r="FP100" s="142"/>
      <c r="FQ100" s="142"/>
      <c r="FR100" s="142"/>
      <c r="FS100" s="142"/>
      <c r="FT100" s="142"/>
      <c r="FU100" s="142"/>
      <c r="FV100" s="142"/>
      <c r="FW100" s="142"/>
      <c r="FX100" s="142"/>
      <c r="FY100" s="142"/>
      <c r="FZ100" s="142"/>
      <c r="GA100" s="142"/>
      <c r="GB100" s="142"/>
      <c r="GC100" s="142"/>
      <c r="GD100" s="142"/>
      <c r="GE100" s="142"/>
      <c r="GF100" s="142"/>
      <c r="GG100" s="142"/>
      <c r="GH100" s="142"/>
      <c r="GI100" s="142"/>
      <c r="GJ100" s="142"/>
      <c r="GK100" s="142"/>
      <c r="GL100" s="142"/>
      <c r="GM100" s="142"/>
      <c r="GN100" s="142"/>
      <c r="GO100" s="142"/>
      <c r="GP100" s="142"/>
      <c r="GQ100" s="142"/>
      <c r="GR100" s="142"/>
      <c r="GS100" s="142"/>
      <c r="GT100" s="142"/>
      <c r="GU100" s="142"/>
      <c r="GV100" s="142"/>
      <c r="GW100" s="142"/>
      <c r="GX100" s="142"/>
      <c r="GY100" s="142"/>
      <c r="GZ100" s="142"/>
      <c r="HA100" s="142"/>
      <c r="HB100" s="142"/>
      <c r="HC100" s="142"/>
      <c r="HD100" s="142"/>
      <c r="HE100" s="142"/>
      <c r="HF100" s="142"/>
      <c r="HG100" s="142"/>
      <c r="HH100" s="142"/>
      <c r="HI100" s="142"/>
      <c r="HJ100" s="142"/>
      <c r="HK100" s="142"/>
      <c r="HL100" s="142"/>
      <c r="HM100" s="142"/>
      <c r="HN100" s="142"/>
      <c r="HO100" s="142"/>
    </row>
    <row r="101" spans="1:223" x14ac:dyDescent="0.35">
      <c r="A101" s="314" t="s">
        <v>142</v>
      </c>
      <c r="B101" s="317"/>
      <c r="C101" s="315">
        <v>48</v>
      </c>
      <c r="D101" s="316"/>
      <c r="E101" s="316"/>
      <c r="F101" s="316"/>
      <c r="G101" s="316"/>
      <c r="H101" s="316"/>
      <c r="I101" s="316"/>
      <c r="J101" s="316"/>
      <c r="K101" s="316"/>
      <c r="L101" s="316"/>
      <c r="M101" s="316"/>
      <c r="N101" s="151"/>
      <c r="O101" s="155"/>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c r="CO101" s="142"/>
      <c r="CP101" s="142"/>
      <c r="CQ101" s="142"/>
      <c r="CR101" s="142"/>
      <c r="CS101" s="142"/>
      <c r="CT101" s="142"/>
      <c r="CU101" s="142"/>
      <c r="CV101" s="142"/>
      <c r="CW101" s="142"/>
      <c r="CX101" s="142"/>
      <c r="CY101" s="142"/>
      <c r="CZ101" s="142"/>
      <c r="DA101" s="142"/>
      <c r="DB101" s="142"/>
      <c r="DC101" s="142"/>
      <c r="DD101" s="142"/>
      <c r="DE101" s="142"/>
      <c r="DF101" s="142"/>
      <c r="DG101" s="142"/>
      <c r="DH101" s="142"/>
      <c r="DI101" s="142"/>
      <c r="DJ101" s="142"/>
      <c r="DK101" s="142"/>
      <c r="DL101" s="142"/>
      <c r="DM101" s="142"/>
      <c r="DN101" s="142"/>
      <c r="DO101" s="142"/>
      <c r="DP101" s="142"/>
      <c r="DQ101" s="142"/>
      <c r="DR101" s="142"/>
      <c r="DS101" s="142"/>
      <c r="DT101" s="142"/>
      <c r="DU101" s="142"/>
      <c r="DV101" s="142"/>
      <c r="DW101" s="142"/>
      <c r="DX101" s="142"/>
      <c r="DY101" s="142"/>
      <c r="DZ101" s="142"/>
      <c r="EA101" s="142"/>
      <c r="EB101" s="142"/>
      <c r="EC101" s="142"/>
      <c r="ED101" s="142"/>
      <c r="EE101" s="142"/>
      <c r="EF101" s="142"/>
      <c r="EG101" s="142"/>
      <c r="EH101" s="142"/>
      <c r="EI101" s="142"/>
      <c r="EJ101" s="142"/>
      <c r="EK101" s="142"/>
      <c r="EL101" s="142"/>
      <c r="EM101" s="142"/>
      <c r="EN101" s="142"/>
      <c r="EO101" s="142"/>
      <c r="EP101" s="142"/>
      <c r="EQ101" s="142"/>
      <c r="ER101" s="142"/>
      <c r="ES101" s="142"/>
      <c r="ET101" s="142"/>
      <c r="EU101" s="142"/>
      <c r="EV101" s="142"/>
      <c r="EW101" s="142"/>
      <c r="EX101" s="142"/>
      <c r="EY101" s="142"/>
      <c r="EZ101" s="142"/>
      <c r="FA101" s="142"/>
      <c r="FB101" s="142"/>
      <c r="FC101" s="142"/>
      <c r="FD101" s="142"/>
      <c r="FE101" s="142"/>
      <c r="FF101" s="142"/>
      <c r="FG101" s="142"/>
      <c r="FH101" s="142"/>
      <c r="FI101" s="142"/>
      <c r="FJ101" s="142"/>
      <c r="FK101" s="142"/>
      <c r="FL101" s="142"/>
      <c r="FM101" s="142"/>
      <c r="FN101" s="142"/>
      <c r="FO101" s="142"/>
      <c r="FP101" s="142"/>
      <c r="FQ101" s="142"/>
      <c r="FR101" s="142"/>
      <c r="FS101" s="142"/>
      <c r="FT101" s="142"/>
      <c r="FU101" s="142"/>
      <c r="FV101" s="142"/>
      <c r="FW101" s="142"/>
      <c r="FX101" s="142"/>
      <c r="FY101" s="142"/>
      <c r="FZ101" s="142"/>
      <c r="GA101" s="142"/>
      <c r="GB101" s="142"/>
      <c r="GC101" s="142"/>
      <c r="GD101" s="142"/>
      <c r="GE101" s="142"/>
      <c r="GF101" s="142"/>
      <c r="GG101" s="142"/>
      <c r="GH101" s="142"/>
      <c r="GI101" s="142"/>
      <c r="GJ101" s="142"/>
      <c r="GK101" s="142"/>
      <c r="GL101" s="142"/>
      <c r="GM101" s="142"/>
      <c r="GN101" s="142"/>
      <c r="GO101" s="142"/>
      <c r="GP101" s="142"/>
      <c r="GQ101" s="142"/>
      <c r="GR101" s="142"/>
      <c r="GS101" s="142"/>
      <c r="GT101" s="142"/>
      <c r="GU101" s="142"/>
      <c r="GV101" s="142"/>
      <c r="GW101" s="142"/>
      <c r="GX101" s="142"/>
      <c r="GY101" s="142"/>
      <c r="GZ101" s="142"/>
      <c r="HA101" s="142"/>
      <c r="HB101" s="142"/>
      <c r="HC101" s="142"/>
      <c r="HD101" s="142"/>
      <c r="HE101" s="142"/>
      <c r="HF101" s="142"/>
      <c r="HG101" s="142"/>
      <c r="HH101" s="142"/>
      <c r="HI101" s="142"/>
      <c r="HJ101" s="142"/>
      <c r="HK101" s="142"/>
      <c r="HL101" s="142"/>
      <c r="HM101" s="142"/>
      <c r="HN101" s="142"/>
      <c r="HO101" s="142"/>
    </row>
    <row r="102" spans="1:223" x14ac:dyDescent="0.35">
      <c r="A102" s="314" t="s">
        <v>143</v>
      </c>
      <c r="B102" s="317"/>
      <c r="C102" s="315">
        <v>49</v>
      </c>
      <c r="D102" s="316"/>
      <c r="E102" s="316"/>
      <c r="F102" s="316"/>
      <c r="G102" s="316"/>
      <c r="H102" s="316"/>
      <c r="I102" s="316"/>
      <c r="J102" s="316"/>
      <c r="K102" s="316"/>
      <c r="L102" s="316"/>
      <c r="M102" s="316"/>
      <c r="N102" s="151"/>
      <c r="O102" s="155"/>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c r="CO102" s="142"/>
      <c r="CP102" s="142"/>
      <c r="CQ102" s="142"/>
      <c r="CR102" s="142"/>
      <c r="CS102" s="142"/>
      <c r="CT102" s="142"/>
      <c r="CU102" s="142"/>
      <c r="CV102" s="142"/>
      <c r="CW102" s="142"/>
      <c r="CX102" s="142"/>
      <c r="CY102" s="142"/>
      <c r="CZ102" s="142"/>
      <c r="DA102" s="142"/>
      <c r="DB102" s="142"/>
      <c r="DC102" s="142"/>
      <c r="DD102" s="142"/>
      <c r="DE102" s="142"/>
      <c r="DF102" s="142"/>
      <c r="DG102" s="142"/>
      <c r="DH102" s="142"/>
      <c r="DI102" s="142"/>
      <c r="DJ102" s="142"/>
      <c r="DK102" s="142"/>
      <c r="DL102" s="142"/>
      <c r="DM102" s="142"/>
      <c r="DN102" s="142"/>
      <c r="DO102" s="142"/>
      <c r="DP102" s="142"/>
      <c r="DQ102" s="142"/>
      <c r="DR102" s="142"/>
      <c r="DS102" s="142"/>
      <c r="DT102" s="142"/>
      <c r="DU102" s="142"/>
      <c r="DV102" s="142"/>
      <c r="DW102" s="142"/>
      <c r="DX102" s="142"/>
      <c r="DY102" s="142"/>
      <c r="DZ102" s="142"/>
      <c r="EA102" s="142"/>
      <c r="EB102" s="142"/>
      <c r="EC102" s="142"/>
      <c r="ED102" s="142"/>
      <c r="EE102" s="142"/>
      <c r="EF102" s="142"/>
      <c r="EG102" s="142"/>
      <c r="EH102" s="142"/>
      <c r="EI102" s="142"/>
      <c r="EJ102" s="142"/>
      <c r="EK102" s="142"/>
      <c r="EL102" s="142"/>
      <c r="EM102" s="142"/>
      <c r="EN102" s="142"/>
      <c r="EO102" s="142"/>
      <c r="EP102" s="142"/>
      <c r="EQ102" s="142"/>
      <c r="ER102" s="142"/>
      <c r="ES102" s="142"/>
      <c r="ET102" s="142"/>
      <c r="EU102" s="142"/>
      <c r="EV102" s="142"/>
      <c r="EW102" s="142"/>
      <c r="EX102" s="142"/>
      <c r="EY102" s="142"/>
      <c r="EZ102" s="142"/>
      <c r="FA102" s="142"/>
      <c r="FB102" s="142"/>
      <c r="FC102" s="142"/>
      <c r="FD102" s="142"/>
      <c r="FE102" s="142"/>
      <c r="FF102" s="142"/>
      <c r="FG102" s="142"/>
      <c r="FH102" s="142"/>
      <c r="FI102" s="142"/>
      <c r="FJ102" s="142"/>
      <c r="FK102" s="142"/>
      <c r="FL102" s="142"/>
      <c r="FM102" s="142"/>
      <c r="FN102" s="142"/>
      <c r="FO102" s="142"/>
      <c r="FP102" s="142"/>
      <c r="FQ102" s="142"/>
      <c r="FR102" s="142"/>
      <c r="FS102" s="142"/>
      <c r="FT102" s="142"/>
      <c r="FU102" s="142"/>
      <c r="FV102" s="142"/>
      <c r="FW102" s="142"/>
      <c r="FX102" s="142"/>
      <c r="FY102" s="142"/>
      <c r="FZ102" s="142"/>
      <c r="GA102" s="142"/>
      <c r="GB102" s="142"/>
      <c r="GC102" s="142"/>
      <c r="GD102" s="142"/>
      <c r="GE102" s="142"/>
      <c r="GF102" s="142"/>
      <c r="GG102" s="142"/>
      <c r="GH102" s="142"/>
      <c r="GI102" s="142"/>
      <c r="GJ102" s="142"/>
      <c r="GK102" s="142"/>
      <c r="GL102" s="142"/>
      <c r="GM102" s="142"/>
      <c r="GN102" s="142"/>
      <c r="GO102" s="142"/>
      <c r="GP102" s="142"/>
      <c r="GQ102" s="142"/>
      <c r="GR102" s="142"/>
      <c r="GS102" s="142"/>
      <c r="GT102" s="142"/>
      <c r="GU102" s="142"/>
      <c r="GV102" s="142"/>
      <c r="GW102" s="142"/>
      <c r="GX102" s="142"/>
      <c r="GY102" s="142"/>
      <c r="GZ102" s="142"/>
      <c r="HA102" s="142"/>
      <c r="HB102" s="142"/>
      <c r="HC102" s="142"/>
      <c r="HD102" s="142"/>
      <c r="HE102" s="142"/>
      <c r="HF102" s="142"/>
      <c r="HG102" s="142"/>
      <c r="HH102" s="142"/>
      <c r="HI102" s="142"/>
      <c r="HJ102" s="142"/>
      <c r="HK102" s="142"/>
      <c r="HL102" s="142"/>
      <c r="HM102" s="142"/>
      <c r="HN102" s="142"/>
      <c r="HO102" s="142"/>
    </row>
    <row r="103" spans="1:223" x14ac:dyDescent="0.35">
      <c r="A103" s="314" t="s">
        <v>144</v>
      </c>
      <c r="B103" s="317"/>
      <c r="C103" s="315">
        <v>50</v>
      </c>
      <c r="D103" s="316"/>
      <c r="E103" s="316"/>
      <c r="F103" s="316"/>
      <c r="G103" s="316"/>
      <c r="H103" s="316"/>
      <c r="I103" s="316"/>
      <c r="J103" s="316"/>
      <c r="K103" s="316"/>
      <c r="L103" s="316"/>
      <c r="M103" s="316"/>
      <c r="N103" s="151"/>
      <c r="O103" s="155"/>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c r="CO103" s="142"/>
      <c r="CP103" s="142"/>
      <c r="CQ103" s="142"/>
      <c r="CR103" s="142"/>
      <c r="CS103" s="142"/>
      <c r="CT103" s="142"/>
      <c r="CU103" s="142"/>
      <c r="CV103" s="142"/>
      <c r="CW103" s="142"/>
      <c r="CX103" s="142"/>
      <c r="CY103" s="142"/>
      <c r="CZ103" s="142"/>
      <c r="DA103" s="142"/>
      <c r="DB103" s="142"/>
      <c r="DC103" s="142"/>
      <c r="DD103" s="142"/>
      <c r="DE103" s="142"/>
      <c r="DF103" s="142"/>
      <c r="DG103" s="142"/>
      <c r="DH103" s="142"/>
      <c r="DI103" s="142"/>
      <c r="DJ103" s="142"/>
      <c r="DK103" s="142"/>
      <c r="DL103" s="142"/>
      <c r="DM103" s="142"/>
      <c r="DN103" s="142"/>
      <c r="DO103" s="142"/>
      <c r="DP103" s="142"/>
      <c r="DQ103" s="142"/>
      <c r="DR103" s="142"/>
      <c r="DS103" s="142"/>
      <c r="DT103" s="142"/>
      <c r="DU103" s="142"/>
      <c r="DV103" s="142"/>
      <c r="DW103" s="142"/>
      <c r="DX103" s="142"/>
      <c r="DY103" s="142"/>
      <c r="DZ103" s="142"/>
      <c r="EA103" s="142"/>
      <c r="EB103" s="142"/>
      <c r="EC103" s="142"/>
      <c r="ED103" s="142"/>
      <c r="EE103" s="142"/>
      <c r="EF103" s="142"/>
      <c r="EG103" s="142"/>
      <c r="EH103" s="142"/>
      <c r="EI103" s="142"/>
      <c r="EJ103" s="142"/>
      <c r="EK103" s="142"/>
      <c r="EL103" s="142"/>
      <c r="EM103" s="142"/>
      <c r="EN103" s="142"/>
      <c r="EO103" s="142"/>
      <c r="EP103" s="142"/>
      <c r="EQ103" s="142"/>
      <c r="ER103" s="142"/>
      <c r="ES103" s="142"/>
      <c r="ET103" s="142"/>
      <c r="EU103" s="142"/>
      <c r="EV103" s="142"/>
      <c r="EW103" s="142"/>
      <c r="EX103" s="142"/>
      <c r="EY103" s="142"/>
      <c r="EZ103" s="142"/>
      <c r="FA103" s="142"/>
      <c r="FB103" s="142"/>
      <c r="FC103" s="142"/>
      <c r="FD103" s="142"/>
      <c r="FE103" s="142"/>
      <c r="FF103" s="142"/>
      <c r="FG103" s="142"/>
      <c r="FH103" s="142"/>
      <c r="FI103" s="142"/>
      <c r="FJ103" s="142"/>
      <c r="FK103" s="142"/>
      <c r="FL103" s="142"/>
      <c r="FM103" s="142"/>
      <c r="FN103" s="142"/>
      <c r="FO103" s="142"/>
      <c r="FP103" s="142"/>
      <c r="FQ103" s="142"/>
      <c r="FR103" s="142"/>
      <c r="FS103" s="142"/>
      <c r="FT103" s="142"/>
      <c r="FU103" s="142"/>
      <c r="FV103" s="142"/>
      <c r="FW103" s="142"/>
      <c r="FX103" s="142"/>
      <c r="FY103" s="142"/>
      <c r="FZ103" s="142"/>
      <c r="GA103" s="142"/>
      <c r="GB103" s="142"/>
      <c r="GC103" s="142"/>
      <c r="GD103" s="142"/>
      <c r="GE103" s="142"/>
      <c r="GF103" s="142"/>
      <c r="GG103" s="142"/>
      <c r="GH103" s="142"/>
      <c r="GI103" s="142"/>
      <c r="GJ103" s="142"/>
      <c r="GK103" s="142"/>
      <c r="GL103" s="142"/>
      <c r="GM103" s="142"/>
      <c r="GN103" s="142"/>
      <c r="GO103" s="142"/>
      <c r="GP103" s="142"/>
      <c r="GQ103" s="142"/>
      <c r="GR103" s="142"/>
      <c r="GS103" s="142"/>
      <c r="GT103" s="142"/>
      <c r="GU103" s="142"/>
      <c r="GV103" s="142"/>
      <c r="GW103" s="142"/>
      <c r="GX103" s="142"/>
      <c r="GY103" s="142"/>
      <c r="GZ103" s="142"/>
      <c r="HA103" s="142"/>
      <c r="HB103" s="142"/>
      <c r="HC103" s="142"/>
      <c r="HD103" s="142"/>
      <c r="HE103" s="142"/>
      <c r="HF103" s="142"/>
      <c r="HG103" s="142"/>
      <c r="HH103" s="142"/>
      <c r="HI103" s="142"/>
      <c r="HJ103" s="142"/>
      <c r="HK103" s="142"/>
      <c r="HL103" s="142"/>
      <c r="HM103" s="142"/>
      <c r="HN103" s="142"/>
      <c r="HO103" s="142"/>
    </row>
    <row r="104" spans="1:223" x14ac:dyDescent="0.35">
      <c r="A104" s="314" t="s">
        <v>145</v>
      </c>
      <c r="B104" s="317"/>
      <c r="C104" s="315">
        <v>51</v>
      </c>
      <c r="D104" s="316"/>
      <c r="E104" s="316"/>
      <c r="F104" s="316"/>
      <c r="G104" s="316"/>
      <c r="H104" s="316"/>
      <c r="I104" s="316"/>
      <c r="J104" s="316"/>
      <c r="K104" s="316"/>
      <c r="L104" s="316"/>
      <c r="M104" s="316"/>
      <c r="N104" s="151"/>
      <c r="O104" s="155"/>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c r="CR104" s="142"/>
      <c r="CS104" s="142"/>
      <c r="CT104" s="142"/>
      <c r="CU104" s="142"/>
      <c r="CV104" s="142"/>
      <c r="CW104" s="142"/>
      <c r="CX104" s="142"/>
      <c r="CY104" s="142"/>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142"/>
      <c r="EJ104" s="142"/>
      <c r="EK104" s="142"/>
      <c r="EL104" s="142"/>
      <c r="EM104" s="142"/>
      <c r="EN104" s="142"/>
      <c r="EO104" s="142"/>
      <c r="EP104" s="142"/>
      <c r="EQ104" s="142"/>
      <c r="ER104" s="142"/>
      <c r="ES104" s="142"/>
      <c r="ET104" s="142"/>
      <c r="EU104" s="142"/>
      <c r="EV104" s="142"/>
      <c r="EW104" s="142"/>
      <c r="EX104" s="142"/>
      <c r="EY104" s="142"/>
      <c r="EZ104" s="142"/>
      <c r="FA104" s="142"/>
      <c r="FB104" s="142"/>
      <c r="FC104" s="142"/>
      <c r="FD104" s="142"/>
      <c r="FE104" s="142"/>
      <c r="FF104" s="142"/>
      <c r="FG104" s="142"/>
      <c r="FH104" s="142"/>
      <c r="FI104" s="142"/>
      <c r="FJ104" s="142"/>
      <c r="FK104" s="142"/>
      <c r="FL104" s="142"/>
      <c r="FM104" s="142"/>
      <c r="FN104" s="142"/>
      <c r="FO104" s="142"/>
      <c r="FP104" s="142"/>
      <c r="FQ104" s="142"/>
      <c r="FR104" s="142"/>
      <c r="FS104" s="142"/>
      <c r="FT104" s="142"/>
      <c r="FU104" s="142"/>
      <c r="FV104" s="142"/>
      <c r="FW104" s="142"/>
      <c r="FX104" s="142"/>
      <c r="FY104" s="142"/>
      <c r="FZ104" s="142"/>
      <c r="GA104" s="142"/>
      <c r="GB104" s="142"/>
      <c r="GC104" s="142"/>
      <c r="GD104" s="142"/>
      <c r="GE104" s="142"/>
      <c r="GF104" s="142"/>
      <c r="GG104" s="142"/>
      <c r="GH104" s="142"/>
      <c r="GI104" s="142"/>
      <c r="GJ104" s="142"/>
      <c r="GK104" s="142"/>
      <c r="GL104" s="142"/>
      <c r="GM104" s="142"/>
      <c r="GN104" s="142"/>
      <c r="GO104" s="142"/>
      <c r="GP104" s="142"/>
      <c r="GQ104" s="142"/>
      <c r="GR104" s="142"/>
      <c r="GS104" s="142"/>
      <c r="GT104" s="142"/>
      <c r="GU104" s="142"/>
      <c r="GV104" s="142"/>
      <c r="GW104" s="142"/>
      <c r="GX104" s="142"/>
      <c r="GY104" s="142"/>
      <c r="GZ104" s="142"/>
      <c r="HA104" s="142"/>
      <c r="HB104" s="142"/>
      <c r="HC104" s="142"/>
      <c r="HD104" s="142"/>
      <c r="HE104" s="142"/>
      <c r="HF104" s="142"/>
      <c r="HG104" s="142"/>
      <c r="HH104" s="142"/>
      <c r="HI104" s="142"/>
      <c r="HJ104" s="142"/>
      <c r="HK104" s="142"/>
      <c r="HL104" s="142"/>
      <c r="HM104" s="142"/>
      <c r="HN104" s="142"/>
      <c r="HO104" s="142"/>
    </row>
    <row r="105" spans="1:223" x14ac:dyDescent="0.35">
      <c r="A105" s="161" t="s">
        <v>110</v>
      </c>
      <c r="D105" s="151"/>
      <c r="E105" s="151"/>
      <c r="F105" s="151"/>
      <c r="G105" s="151"/>
      <c r="H105" s="316"/>
      <c r="I105" s="316"/>
      <c r="J105" s="316"/>
      <c r="K105" s="316"/>
      <c r="L105" s="316"/>
      <c r="M105" s="316"/>
      <c r="N105" s="151"/>
      <c r="O105" s="155"/>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c r="CO105" s="142"/>
      <c r="CP105" s="142"/>
      <c r="CQ105" s="142"/>
      <c r="CR105" s="142"/>
      <c r="CS105" s="142"/>
      <c r="CT105" s="142"/>
      <c r="CU105" s="142"/>
      <c r="CV105" s="142"/>
      <c r="CW105" s="142"/>
      <c r="CX105" s="142"/>
      <c r="CY105" s="142"/>
      <c r="CZ105" s="142"/>
      <c r="DA105" s="142"/>
      <c r="DB105" s="142"/>
      <c r="DC105" s="142"/>
      <c r="DD105" s="142"/>
      <c r="DE105" s="142"/>
      <c r="DF105" s="142"/>
      <c r="DG105" s="142"/>
      <c r="DH105" s="142"/>
      <c r="DI105" s="142"/>
      <c r="DJ105" s="142"/>
      <c r="DK105" s="142"/>
      <c r="DL105" s="142"/>
      <c r="DM105" s="142"/>
      <c r="DN105" s="142"/>
      <c r="DO105" s="142"/>
      <c r="DP105" s="142"/>
      <c r="DQ105" s="142"/>
      <c r="DR105" s="142"/>
      <c r="DS105" s="142"/>
      <c r="DT105" s="142"/>
      <c r="DU105" s="142"/>
      <c r="DV105" s="142"/>
      <c r="DW105" s="142"/>
      <c r="DX105" s="142"/>
      <c r="DY105" s="142"/>
      <c r="DZ105" s="142"/>
      <c r="EA105" s="142"/>
      <c r="EB105" s="142"/>
      <c r="EC105" s="142"/>
      <c r="ED105" s="142"/>
      <c r="EE105" s="142"/>
      <c r="EF105" s="142"/>
      <c r="EG105" s="142"/>
      <c r="EH105" s="142"/>
      <c r="EI105" s="142"/>
      <c r="EJ105" s="142"/>
      <c r="EK105" s="142"/>
      <c r="EL105" s="142"/>
      <c r="EM105" s="142"/>
      <c r="EN105" s="142"/>
      <c r="EO105" s="142"/>
      <c r="EP105" s="142"/>
      <c r="EQ105" s="142"/>
      <c r="ER105" s="142"/>
      <c r="ES105" s="142"/>
      <c r="ET105" s="142"/>
      <c r="EU105" s="142"/>
      <c r="EV105" s="142"/>
      <c r="EW105" s="142"/>
      <c r="EX105" s="142"/>
      <c r="EY105" s="142"/>
      <c r="EZ105" s="142"/>
      <c r="FA105" s="142"/>
      <c r="FB105" s="142"/>
      <c r="FC105" s="142"/>
      <c r="FD105" s="142"/>
      <c r="FE105" s="142"/>
      <c r="FF105" s="142"/>
      <c r="FG105" s="142"/>
      <c r="FH105" s="142"/>
      <c r="FI105" s="142"/>
      <c r="FJ105" s="142"/>
      <c r="FK105" s="142"/>
      <c r="FL105" s="142"/>
      <c r="FM105" s="142"/>
      <c r="FN105" s="142"/>
      <c r="FO105" s="142"/>
      <c r="FP105" s="142"/>
      <c r="FQ105" s="142"/>
      <c r="FR105" s="142"/>
      <c r="FS105" s="142"/>
      <c r="FT105" s="142"/>
      <c r="FU105" s="142"/>
      <c r="FV105" s="142"/>
      <c r="FW105" s="142"/>
      <c r="FX105" s="142"/>
      <c r="FY105" s="142"/>
      <c r="FZ105" s="142"/>
      <c r="GA105" s="142"/>
      <c r="GB105" s="142"/>
      <c r="GC105" s="142"/>
      <c r="GD105" s="142"/>
      <c r="GE105" s="142"/>
      <c r="GF105" s="142"/>
      <c r="GG105" s="142"/>
      <c r="GH105" s="142"/>
      <c r="GI105" s="142"/>
      <c r="GJ105" s="142"/>
      <c r="GK105" s="142"/>
      <c r="GL105" s="142"/>
      <c r="GM105" s="142"/>
      <c r="GN105" s="142"/>
      <c r="GO105" s="142"/>
      <c r="GP105" s="142"/>
      <c r="GQ105" s="142"/>
      <c r="GR105" s="142"/>
      <c r="GS105" s="142"/>
      <c r="GT105" s="142"/>
      <c r="GU105" s="142"/>
      <c r="GV105" s="142"/>
      <c r="GW105" s="142"/>
      <c r="GX105" s="142"/>
      <c r="GY105" s="142"/>
      <c r="GZ105" s="142"/>
      <c r="HA105" s="142"/>
      <c r="HB105" s="142"/>
      <c r="HC105" s="142"/>
      <c r="HD105" s="142"/>
      <c r="HE105" s="142"/>
      <c r="HF105" s="142"/>
      <c r="HG105" s="142"/>
      <c r="HH105" s="142"/>
      <c r="HI105" s="142"/>
      <c r="HJ105" s="142"/>
      <c r="HK105" s="142"/>
      <c r="HL105" s="142"/>
      <c r="HM105" s="142"/>
      <c r="HN105" s="142"/>
      <c r="HO105" s="142"/>
    </row>
    <row r="106" spans="1:223" x14ac:dyDescent="0.35">
      <c r="A106" s="156" t="s">
        <v>111</v>
      </c>
      <c r="B106" s="141" t="s">
        <v>79</v>
      </c>
      <c r="C106" s="141">
        <v>1</v>
      </c>
      <c r="D106" s="151"/>
      <c r="E106" s="151"/>
      <c r="F106" s="151"/>
      <c r="G106" s="151"/>
      <c r="H106" s="322">
        <v>2.5</v>
      </c>
      <c r="I106" s="322">
        <v>0.59816901408450718</v>
      </c>
      <c r="J106" s="322">
        <v>0.24069999999999997</v>
      </c>
      <c r="K106" s="322">
        <v>8.0000000000000002E-3</v>
      </c>
      <c r="L106" s="322">
        <v>3.6178660049627796E-2</v>
      </c>
      <c r="M106" s="322">
        <v>0.15</v>
      </c>
      <c r="N106" s="157">
        <v>5.8999999999999997E-2</v>
      </c>
      <c r="O106" s="154"/>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c r="CF106" s="142"/>
      <c r="CG106" s="142"/>
      <c r="CH106" s="142"/>
      <c r="CI106" s="142"/>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2"/>
      <c r="EA106" s="142"/>
      <c r="EB106" s="142"/>
      <c r="EC106" s="142"/>
      <c r="ED106" s="142"/>
      <c r="EE106" s="142"/>
      <c r="EF106" s="142"/>
      <c r="EG106" s="142"/>
      <c r="EH106" s="142"/>
      <c r="EI106" s="142"/>
      <c r="EJ106" s="142"/>
      <c r="EK106" s="142"/>
      <c r="EL106" s="142"/>
      <c r="EM106" s="142"/>
      <c r="EN106" s="142"/>
      <c r="EO106" s="142"/>
      <c r="EP106" s="142"/>
      <c r="EQ106" s="142"/>
      <c r="ER106" s="142"/>
      <c r="ES106" s="142"/>
      <c r="ET106" s="142"/>
      <c r="EU106" s="142"/>
      <c r="EV106" s="142"/>
      <c r="EW106" s="142"/>
      <c r="EX106" s="142"/>
      <c r="EY106" s="142"/>
      <c r="EZ106" s="142"/>
      <c r="FA106" s="142"/>
      <c r="FB106" s="142"/>
      <c r="FC106" s="142"/>
      <c r="FD106" s="142"/>
      <c r="FE106" s="142"/>
      <c r="FF106" s="142"/>
      <c r="FG106" s="142"/>
      <c r="FH106" s="142"/>
      <c r="FI106" s="142"/>
      <c r="FJ106" s="142"/>
      <c r="FK106" s="142"/>
      <c r="FL106" s="142"/>
      <c r="FM106" s="142"/>
      <c r="FN106" s="142"/>
      <c r="FO106" s="142"/>
      <c r="FP106" s="142"/>
      <c r="FQ106" s="142"/>
      <c r="FR106" s="142"/>
      <c r="FS106" s="142"/>
      <c r="FT106" s="142"/>
      <c r="FU106" s="142"/>
      <c r="FV106" s="142"/>
      <c r="FW106" s="142"/>
      <c r="FX106" s="142"/>
      <c r="FY106" s="142"/>
      <c r="FZ106" s="142"/>
      <c r="GA106" s="142"/>
      <c r="GB106" s="142"/>
      <c r="GC106" s="142"/>
      <c r="GD106" s="142"/>
      <c r="GE106" s="142"/>
      <c r="GF106" s="142"/>
      <c r="GG106" s="142"/>
      <c r="GH106" s="142"/>
      <c r="GI106" s="142"/>
      <c r="GJ106" s="142"/>
      <c r="GK106" s="142"/>
      <c r="GL106" s="142"/>
      <c r="GM106" s="142"/>
      <c r="GN106" s="142"/>
      <c r="GO106" s="142"/>
      <c r="GP106" s="142"/>
      <c r="GQ106" s="142"/>
      <c r="GR106" s="142"/>
      <c r="GS106" s="142"/>
      <c r="GT106" s="142"/>
      <c r="GU106" s="142"/>
      <c r="GV106" s="142"/>
      <c r="GW106" s="142"/>
      <c r="GX106" s="142"/>
      <c r="GY106" s="142"/>
      <c r="GZ106" s="142"/>
      <c r="HA106" s="142"/>
      <c r="HB106" s="142"/>
      <c r="HC106" s="142"/>
      <c r="HD106" s="142"/>
      <c r="HE106" s="142"/>
      <c r="HF106" s="142"/>
      <c r="HG106" s="142"/>
      <c r="HH106" s="142"/>
      <c r="HI106" s="142"/>
      <c r="HJ106" s="142"/>
      <c r="HK106" s="142"/>
      <c r="HL106" s="142"/>
      <c r="HM106" s="142"/>
      <c r="HN106" s="142"/>
      <c r="HO106" s="142"/>
    </row>
    <row r="107" spans="1:223" x14ac:dyDescent="0.35">
      <c r="A107" s="150" t="s">
        <v>112</v>
      </c>
      <c r="B107" s="141" t="s">
        <v>81</v>
      </c>
      <c r="C107" s="141">
        <v>2</v>
      </c>
      <c r="D107" s="151"/>
      <c r="E107" s="151"/>
      <c r="F107" s="151"/>
      <c r="G107" s="151"/>
      <c r="H107" s="323">
        <v>2.7</v>
      </c>
      <c r="I107" s="323">
        <v>0.59816901408450718</v>
      </c>
      <c r="J107" s="322">
        <v>0.24069999999999997</v>
      </c>
      <c r="K107" s="323">
        <v>8.0000000000000002E-3</v>
      </c>
      <c r="L107" s="322">
        <v>3.6178660049627796E-2</v>
      </c>
      <c r="M107" s="323">
        <v>0.15</v>
      </c>
      <c r="N107" s="157">
        <v>5.8999999999999997E-2</v>
      </c>
      <c r="O107" s="151"/>
      <c r="P107" s="142"/>
      <c r="Q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c r="CO107" s="142"/>
      <c r="CP107" s="142"/>
      <c r="CQ107" s="142"/>
      <c r="CR107" s="142"/>
      <c r="CS107" s="142"/>
      <c r="CT107" s="142"/>
      <c r="CU107" s="142"/>
      <c r="CV107" s="142"/>
      <c r="CW107" s="142"/>
      <c r="CX107" s="142"/>
      <c r="CY107" s="142"/>
      <c r="CZ107" s="142"/>
      <c r="DA107" s="142"/>
      <c r="DB107" s="142"/>
      <c r="DC107" s="142"/>
      <c r="DD107" s="142"/>
      <c r="DE107" s="142"/>
      <c r="DF107" s="142"/>
      <c r="DG107" s="142"/>
      <c r="DH107" s="142"/>
      <c r="DI107" s="142"/>
      <c r="DJ107" s="142"/>
      <c r="DK107" s="142"/>
      <c r="DL107" s="142"/>
      <c r="DM107" s="142"/>
      <c r="DN107" s="142"/>
      <c r="DO107" s="142"/>
      <c r="DP107" s="142"/>
      <c r="DQ107" s="142"/>
      <c r="DR107" s="142"/>
      <c r="DS107" s="142"/>
      <c r="DT107" s="142"/>
      <c r="DU107" s="142"/>
      <c r="DV107" s="142"/>
      <c r="DW107" s="142"/>
      <c r="DX107" s="142"/>
      <c r="DY107" s="142"/>
      <c r="DZ107" s="142"/>
      <c r="EA107" s="142"/>
      <c r="EB107" s="142"/>
      <c r="EC107" s="142"/>
      <c r="ED107" s="142"/>
      <c r="EE107" s="142"/>
      <c r="EF107" s="142"/>
      <c r="EG107" s="142"/>
      <c r="EH107" s="142"/>
      <c r="EI107" s="142"/>
      <c r="EJ107" s="142"/>
      <c r="EK107" s="142"/>
      <c r="EL107" s="142"/>
      <c r="EM107" s="142"/>
      <c r="EN107" s="142"/>
      <c r="EO107" s="142"/>
      <c r="EP107" s="142"/>
      <c r="EQ107" s="142"/>
      <c r="ER107" s="142"/>
      <c r="ES107" s="142"/>
      <c r="ET107" s="142"/>
      <c r="EU107" s="142"/>
      <c r="EV107" s="142"/>
      <c r="EW107" s="142"/>
      <c r="EX107" s="142"/>
      <c r="EY107" s="142"/>
      <c r="EZ107" s="142"/>
      <c r="FA107" s="142"/>
      <c r="FB107" s="142"/>
      <c r="FC107" s="142"/>
      <c r="FD107" s="142"/>
      <c r="FE107" s="142"/>
      <c r="FF107" s="142"/>
      <c r="FG107" s="142"/>
      <c r="FH107" s="142"/>
      <c r="FI107" s="142"/>
      <c r="FJ107" s="142"/>
      <c r="FK107" s="142"/>
      <c r="FL107" s="142"/>
      <c r="FM107" s="142"/>
      <c r="FN107" s="142"/>
      <c r="FO107" s="142"/>
      <c r="FP107" s="142"/>
      <c r="FQ107" s="142"/>
      <c r="FR107" s="142"/>
      <c r="FS107" s="142"/>
      <c r="FT107" s="142"/>
      <c r="FU107" s="142"/>
      <c r="FV107" s="142"/>
      <c r="FW107" s="142"/>
      <c r="FX107" s="142"/>
      <c r="FY107" s="142"/>
      <c r="FZ107" s="142"/>
      <c r="GA107" s="142"/>
      <c r="GB107" s="142"/>
      <c r="GC107" s="142"/>
      <c r="GD107" s="142"/>
      <c r="GE107" s="142"/>
      <c r="GF107" s="142"/>
      <c r="GG107" s="142"/>
      <c r="GH107" s="142"/>
      <c r="GI107" s="142"/>
      <c r="GJ107" s="142"/>
      <c r="GK107" s="142"/>
      <c r="GL107" s="142"/>
      <c r="GM107" s="142"/>
      <c r="GN107" s="142"/>
      <c r="GO107" s="142"/>
      <c r="GP107" s="142"/>
      <c r="GQ107" s="142"/>
      <c r="GR107" s="142"/>
      <c r="GS107" s="142"/>
      <c r="GT107" s="142"/>
      <c r="GU107" s="142"/>
      <c r="GV107" s="142"/>
      <c r="GW107" s="142"/>
      <c r="GX107" s="142"/>
      <c r="GY107" s="142"/>
      <c r="GZ107" s="142"/>
      <c r="HA107" s="142"/>
      <c r="HB107" s="142"/>
      <c r="HC107" s="142"/>
      <c r="HD107" s="142"/>
      <c r="HE107" s="142"/>
      <c r="HF107" s="142"/>
      <c r="HG107" s="142"/>
      <c r="HH107" s="142"/>
      <c r="HI107" s="142"/>
      <c r="HJ107" s="142"/>
      <c r="HK107" s="142"/>
      <c r="HL107" s="142"/>
      <c r="HM107" s="142"/>
      <c r="HN107" s="142"/>
      <c r="HO107" s="142"/>
    </row>
    <row r="108" spans="1:223" x14ac:dyDescent="0.35">
      <c r="A108" s="150" t="s">
        <v>113</v>
      </c>
      <c r="C108" s="141">
        <v>3</v>
      </c>
      <c r="D108" s="151"/>
      <c r="E108" s="151"/>
      <c r="F108" s="151"/>
      <c r="G108" s="151"/>
      <c r="H108" s="322">
        <v>2.56</v>
      </c>
      <c r="I108" s="322">
        <v>0.51084507042253513</v>
      </c>
      <c r="J108" s="322">
        <v>0.19919999999999999</v>
      </c>
      <c r="K108" s="322">
        <v>1.9E-2</v>
      </c>
      <c r="L108" s="324">
        <v>3.0148883374689829E-2</v>
      </c>
      <c r="M108" s="325">
        <v>0.13</v>
      </c>
      <c r="N108" s="157">
        <v>4.2000000000000003E-2</v>
      </c>
      <c r="O108" s="154"/>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c r="CF108" s="142"/>
      <c r="CG108" s="142"/>
      <c r="CH108" s="142"/>
      <c r="CI108" s="142"/>
      <c r="CJ108" s="142"/>
      <c r="CK108" s="142"/>
      <c r="CL108" s="142"/>
      <c r="CM108" s="142"/>
      <c r="CN108" s="142"/>
      <c r="CO108" s="142"/>
      <c r="CP108" s="142"/>
      <c r="CQ108" s="142"/>
      <c r="CR108" s="142"/>
      <c r="CS108" s="142"/>
      <c r="CT108" s="142"/>
      <c r="CU108" s="142"/>
      <c r="CV108" s="142"/>
      <c r="CW108" s="142"/>
      <c r="CX108" s="142"/>
      <c r="CY108" s="142"/>
      <c r="CZ108" s="142"/>
      <c r="DA108" s="142"/>
      <c r="DB108" s="142"/>
      <c r="DC108" s="142"/>
      <c r="DD108" s="142"/>
      <c r="DE108" s="142"/>
      <c r="DF108" s="142"/>
      <c r="DG108" s="142"/>
      <c r="DH108" s="142"/>
      <c r="DI108" s="142"/>
      <c r="DJ108" s="142"/>
      <c r="DK108" s="142"/>
      <c r="DL108" s="142"/>
      <c r="DM108" s="142"/>
      <c r="DN108" s="142"/>
      <c r="DO108" s="142"/>
      <c r="DP108" s="142"/>
      <c r="DQ108" s="142"/>
      <c r="DR108" s="142"/>
      <c r="DS108" s="142"/>
      <c r="DT108" s="142"/>
      <c r="DU108" s="142"/>
      <c r="DV108" s="142"/>
      <c r="DW108" s="142"/>
      <c r="DX108" s="142"/>
      <c r="DY108" s="142"/>
      <c r="DZ108" s="142"/>
      <c r="EA108" s="142"/>
      <c r="EB108" s="142"/>
      <c r="EC108" s="142"/>
      <c r="ED108" s="142"/>
      <c r="EE108" s="142"/>
      <c r="EF108" s="142"/>
      <c r="EG108" s="142"/>
      <c r="EH108" s="142"/>
      <c r="EI108" s="142"/>
      <c r="EJ108" s="142"/>
      <c r="EK108" s="142"/>
      <c r="EL108" s="142"/>
      <c r="EM108" s="142"/>
      <c r="EN108" s="142"/>
      <c r="EO108" s="142"/>
      <c r="EP108" s="142"/>
      <c r="EQ108" s="142"/>
      <c r="ER108" s="142"/>
      <c r="ES108" s="142"/>
      <c r="ET108" s="142"/>
      <c r="EU108" s="142"/>
      <c r="EV108" s="142"/>
      <c r="EW108" s="142"/>
      <c r="EX108" s="142"/>
      <c r="EY108" s="142"/>
      <c r="EZ108" s="142"/>
      <c r="FA108" s="142"/>
      <c r="FB108" s="142"/>
      <c r="FC108" s="142"/>
      <c r="FD108" s="142"/>
      <c r="FE108" s="142"/>
      <c r="FF108" s="142"/>
      <c r="FG108" s="142"/>
      <c r="FH108" s="142"/>
      <c r="FI108" s="142"/>
      <c r="FJ108" s="142"/>
      <c r="FK108" s="142"/>
      <c r="FL108" s="142"/>
      <c r="FM108" s="142"/>
      <c r="FN108" s="142"/>
      <c r="FO108" s="142"/>
      <c r="FP108" s="142"/>
      <c r="FQ108" s="142"/>
      <c r="FR108" s="142"/>
      <c r="FS108" s="142"/>
      <c r="FT108" s="142"/>
      <c r="FU108" s="142"/>
      <c r="FV108" s="142"/>
      <c r="FW108" s="142"/>
      <c r="FX108" s="142"/>
      <c r="FY108" s="142"/>
      <c r="FZ108" s="142"/>
      <c r="GA108" s="142"/>
      <c r="GB108" s="142"/>
      <c r="GC108" s="142"/>
      <c r="GD108" s="142"/>
      <c r="GE108" s="142"/>
      <c r="GF108" s="142"/>
      <c r="GG108" s="142"/>
      <c r="GH108" s="142"/>
      <c r="GI108" s="142"/>
      <c r="GJ108" s="142"/>
      <c r="GK108" s="142"/>
      <c r="GL108" s="142"/>
      <c r="GM108" s="142"/>
      <c r="GN108" s="142"/>
      <c r="GO108" s="142"/>
      <c r="GP108" s="142"/>
      <c r="GQ108" s="142"/>
      <c r="GR108" s="142"/>
      <c r="GS108" s="142"/>
      <c r="GT108" s="142"/>
      <c r="GU108" s="142"/>
      <c r="GV108" s="142"/>
      <c r="GW108" s="142"/>
      <c r="GX108" s="142"/>
      <c r="GY108" s="142"/>
      <c r="GZ108" s="142"/>
      <c r="HA108" s="142"/>
      <c r="HB108" s="142"/>
      <c r="HC108" s="142"/>
      <c r="HD108" s="142"/>
      <c r="HE108" s="142"/>
      <c r="HF108" s="142"/>
      <c r="HG108" s="142"/>
      <c r="HH108" s="142"/>
      <c r="HI108" s="142"/>
      <c r="HJ108" s="142"/>
      <c r="HK108" s="142"/>
      <c r="HL108" s="142"/>
      <c r="HM108" s="142"/>
      <c r="HN108" s="142"/>
      <c r="HO108" s="142"/>
    </row>
    <row r="109" spans="1:223" x14ac:dyDescent="0.35">
      <c r="A109" s="150" t="s">
        <v>114</v>
      </c>
      <c r="B109" s="159"/>
      <c r="C109" s="141">
        <v>4</v>
      </c>
      <c r="D109" s="151"/>
      <c r="E109" s="151"/>
      <c r="F109" s="151"/>
      <c r="G109" s="151"/>
      <c r="H109" s="322">
        <v>3.5</v>
      </c>
      <c r="I109" s="322">
        <v>0.55887323943661971</v>
      </c>
      <c r="J109" s="322">
        <v>0.24899999999999997</v>
      </c>
      <c r="K109" s="322">
        <v>1.0999999999999999E-2</v>
      </c>
      <c r="L109" s="322">
        <v>3.6178660049627796E-2</v>
      </c>
      <c r="M109" s="326">
        <v>0.16</v>
      </c>
      <c r="N109" s="157">
        <v>7.0000000000000007E-2</v>
      </c>
      <c r="O109" s="154"/>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c r="CO109" s="142"/>
      <c r="CP109" s="142"/>
      <c r="CQ109" s="142"/>
      <c r="CR109" s="142"/>
      <c r="CS109" s="142"/>
      <c r="CT109" s="142"/>
      <c r="CU109" s="142"/>
      <c r="CV109" s="142"/>
      <c r="CW109" s="142"/>
      <c r="CX109" s="142"/>
      <c r="CY109" s="142"/>
      <c r="CZ109" s="142"/>
      <c r="DA109" s="142"/>
      <c r="DB109" s="142"/>
      <c r="DC109" s="142"/>
      <c r="DD109" s="142"/>
      <c r="DE109" s="142"/>
      <c r="DF109" s="142"/>
      <c r="DG109" s="142"/>
      <c r="DH109" s="142"/>
      <c r="DI109" s="142"/>
      <c r="DJ109" s="142"/>
      <c r="DK109" s="142"/>
      <c r="DL109" s="142"/>
      <c r="DM109" s="142"/>
      <c r="DN109" s="142"/>
      <c r="DO109" s="142"/>
      <c r="DP109" s="142"/>
      <c r="DQ109" s="142"/>
      <c r="DR109" s="142"/>
      <c r="DS109" s="142"/>
      <c r="DT109" s="142"/>
      <c r="DU109" s="142"/>
      <c r="DV109" s="142"/>
      <c r="DW109" s="142"/>
      <c r="DX109" s="142"/>
      <c r="DY109" s="142"/>
      <c r="DZ109" s="142"/>
      <c r="EA109" s="142"/>
      <c r="EB109" s="142"/>
      <c r="EC109" s="142"/>
      <c r="ED109" s="142"/>
      <c r="EE109" s="142"/>
      <c r="EF109" s="142"/>
      <c r="EG109" s="142"/>
      <c r="EH109" s="142"/>
      <c r="EI109" s="142"/>
      <c r="EJ109" s="142"/>
      <c r="EK109" s="142"/>
      <c r="EL109" s="142"/>
      <c r="EM109" s="142"/>
      <c r="EN109" s="142"/>
      <c r="EO109" s="142"/>
      <c r="EP109" s="142"/>
      <c r="EQ109" s="142"/>
      <c r="ER109" s="142"/>
      <c r="ES109" s="142"/>
      <c r="ET109" s="142"/>
      <c r="EU109" s="142"/>
      <c r="EV109" s="142"/>
      <c r="EW109" s="142"/>
      <c r="EX109" s="142"/>
      <c r="EY109" s="142"/>
      <c r="EZ109" s="142"/>
      <c r="FA109" s="142"/>
      <c r="FB109" s="142"/>
      <c r="FC109" s="142"/>
      <c r="FD109" s="142"/>
      <c r="FE109" s="142"/>
      <c r="FF109" s="142"/>
      <c r="FG109" s="142"/>
      <c r="FH109" s="142"/>
      <c r="FI109" s="142"/>
      <c r="FJ109" s="142"/>
      <c r="FK109" s="142"/>
      <c r="FL109" s="142"/>
      <c r="FM109" s="142"/>
      <c r="FN109" s="142"/>
      <c r="FO109" s="142"/>
      <c r="FP109" s="142"/>
      <c r="FQ109" s="142"/>
      <c r="FR109" s="142"/>
      <c r="FS109" s="142"/>
      <c r="FT109" s="142"/>
      <c r="FU109" s="142"/>
      <c r="FV109" s="142"/>
      <c r="FW109" s="142"/>
      <c r="FX109" s="142"/>
      <c r="FY109" s="142"/>
      <c r="FZ109" s="142"/>
      <c r="GA109" s="142"/>
      <c r="GB109" s="142"/>
      <c r="GC109" s="142"/>
      <c r="GD109" s="142"/>
      <c r="GE109" s="142"/>
      <c r="GF109" s="142"/>
      <c r="GG109" s="142"/>
      <c r="GH109" s="142"/>
      <c r="GI109" s="142"/>
      <c r="GJ109" s="142"/>
      <c r="GK109" s="142"/>
      <c r="GL109" s="142"/>
      <c r="GM109" s="142"/>
      <c r="GN109" s="142"/>
      <c r="GO109" s="142"/>
      <c r="GP109" s="142"/>
      <c r="GQ109" s="142"/>
      <c r="GR109" s="142"/>
      <c r="GS109" s="142"/>
      <c r="GT109" s="142"/>
      <c r="GU109" s="142"/>
      <c r="GV109" s="142"/>
      <c r="GW109" s="142"/>
      <c r="GX109" s="142"/>
      <c r="GY109" s="142"/>
      <c r="GZ109" s="142"/>
      <c r="HA109" s="142"/>
      <c r="HB109" s="142"/>
      <c r="HC109" s="142"/>
      <c r="HD109" s="142"/>
      <c r="HE109" s="142"/>
      <c r="HF109" s="142"/>
      <c r="HG109" s="142"/>
      <c r="HH109" s="142"/>
      <c r="HI109" s="142"/>
      <c r="HJ109" s="142"/>
      <c r="HK109" s="142"/>
      <c r="HL109" s="142"/>
      <c r="HM109" s="142"/>
      <c r="HN109" s="142"/>
      <c r="HO109" s="142"/>
    </row>
    <row r="110" spans="1:223" x14ac:dyDescent="0.35">
      <c r="A110" s="150" t="s">
        <v>115</v>
      </c>
      <c r="C110" s="141">
        <v>5</v>
      </c>
      <c r="D110" s="151"/>
      <c r="E110" s="151"/>
      <c r="F110" s="151"/>
      <c r="G110" s="151"/>
      <c r="H110" s="323">
        <v>0.5</v>
      </c>
      <c r="I110" s="323">
        <v>0.10042253521126761</v>
      </c>
      <c r="J110" s="323">
        <v>0.14939999999999998</v>
      </c>
      <c r="K110" s="323">
        <v>0.11899999999999999</v>
      </c>
      <c r="L110" s="323">
        <v>1.2059553349875933E-2</v>
      </c>
      <c r="M110" s="323">
        <v>2.3E-2</v>
      </c>
      <c r="N110" s="158">
        <v>4.9000000000000002E-2</v>
      </c>
      <c r="O110" s="155"/>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c r="CF110" s="142"/>
      <c r="CG110" s="142"/>
      <c r="CH110" s="142"/>
      <c r="CI110" s="142"/>
      <c r="CJ110" s="142"/>
      <c r="CK110" s="142"/>
      <c r="CL110" s="142"/>
      <c r="CM110" s="142"/>
      <c r="CN110" s="142"/>
      <c r="CO110" s="142"/>
      <c r="CP110" s="142"/>
      <c r="CQ110" s="142"/>
      <c r="CR110" s="142"/>
      <c r="CS110" s="142"/>
      <c r="CT110" s="142"/>
      <c r="CU110" s="142"/>
      <c r="CV110" s="142"/>
      <c r="CW110" s="142"/>
      <c r="CX110" s="142"/>
      <c r="CY110" s="142"/>
      <c r="CZ110" s="142"/>
      <c r="DA110" s="142"/>
      <c r="DB110" s="142"/>
      <c r="DC110" s="142"/>
      <c r="DD110" s="142"/>
      <c r="DE110" s="142"/>
      <c r="DF110" s="142"/>
      <c r="DG110" s="142"/>
      <c r="DH110" s="142"/>
      <c r="DI110" s="142"/>
      <c r="DJ110" s="142"/>
      <c r="DK110" s="142"/>
      <c r="DL110" s="142"/>
      <c r="DM110" s="142"/>
      <c r="DN110" s="142"/>
      <c r="DO110" s="142"/>
      <c r="DP110" s="142"/>
      <c r="DQ110" s="142"/>
      <c r="DR110" s="142"/>
      <c r="DS110" s="142"/>
      <c r="DT110" s="142"/>
      <c r="DU110" s="142"/>
      <c r="DV110" s="142"/>
      <c r="DW110" s="142"/>
      <c r="DX110" s="142"/>
      <c r="DY110" s="142"/>
      <c r="DZ110" s="142"/>
      <c r="EA110" s="142"/>
      <c r="EB110" s="142"/>
      <c r="EC110" s="142"/>
      <c r="ED110" s="142"/>
      <c r="EE110" s="142"/>
      <c r="EF110" s="142"/>
      <c r="EG110" s="142"/>
      <c r="EH110" s="142"/>
      <c r="EI110" s="142"/>
      <c r="EJ110" s="142"/>
      <c r="EK110" s="142"/>
      <c r="EL110" s="142"/>
      <c r="EM110" s="142"/>
      <c r="EN110" s="142"/>
      <c r="EO110" s="142"/>
      <c r="EP110" s="142"/>
      <c r="EQ110" s="142"/>
      <c r="ER110" s="142"/>
      <c r="ES110" s="142"/>
      <c r="ET110" s="142"/>
      <c r="EU110" s="142"/>
      <c r="EV110" s="142"/>
      <c r="EW110" s="142"/>
      <c r="EX110" s="142"/>
      <c r="EY110" s="142"/>
      <c r="EZ110" s="142"/>
      <c r="FA110" s="142"/>
      <c r="FB110" s="142"/>
      <c r="FC110" s="142"/>
      <c r="FD110" s="142"/>
      <c r="FE110" s="142"/>
      <c r="FF110" s="142"/>
      <c r="FG110" s="142"/>
      <c r="FH110" s="142"/>
      <c r="FI110" s="142"/>
      <c r="FJ110" s="142"/>
      <c r="FK110" s="142"/>
      <c r="FL110" s="142"/>
      <c r="FM110" s="142"/>
      <c r="FN110" s="142"/>
      <c r="FO110" s="142"/>
      <c r="FP110" s="142"/>
      <c r="FQ110" s="142"/>
      <c r="FR110" s="142"/>
      <c r="FS110" s="142"/>
      <c r="FT110" s="142"/>
      <c r="FU110" s="142"/>
      <c r="FV110" s="142"/>
      <c r="FW110" s="142"/>
      <c r="FX110" s="142"/>
      <c r="FY110" s="142"/>
      <c r="FZ110" s="142"/>
      <c r="GA110" s="142"/>
      <c r="GB110" s="142"/>
      <c r="GC110" s="142"/>
      <c r="GD110" s="142"/>
      <c r="GE110" s="142"/>
      <c r="GF110" s="142"/>
      <c r="GG110" s="142"/>
      <c r="GH110" s="142"/>
      <c r="GI110" s="142"/>
      <c r="GJ110" s="142"/>
      <c r="GK110" s="142"/>
      <c r="GL110" s="142"/>
      <c r="GM110" s="142"/>
      <c r="GN110" s="142"/>
      <c r="GO110" s="142"/>
      <c r="GP110" s="142"/>
      <c r="GQ110" s="142"/>
      <c r="GR110" s="142"/>
      <c r="GS110" s="142"/>
      <c r="GT110" s="142"/>
      <c r="GU110" s="142"/>
      <c r="GV110" s="142"/>
      <c r="GW110" s="142"/>
      <c r="GX110" s="142"/>
      <c r="GY110" s="142"/>
      <c r="GZ110" s="142"/>
      <c r="HA110" s="142"/>
      <c r="HB110" s="142"/>
      <c r="HC110" s="142"/>
      <c r="HD110" s="142"/>
      <c r="HE110" s="142"/>
      <c r="HF110" s="142"/>
      <c r="HG110" s="142"/>
      <c r="HH110" s="142"/>
      <c r="HI110" s="142"/>
      <c r="HJ110" s="142"/>
      <c r="HK110" s="142"/>
      <c r="HL110" s="142"/>
      <c r="HM110" s="142"/>
      <c r="HN110" s="142"/>
      <c r="HO110" s="142"/>
    </row>
    <row r="111" spans="1:223" x14ac:dyDescent="0.35">
      <c r="A111" s="150" t="s">
        <v>116</v>
      </c>
      <c r="C111" s="141">
        <v>6</v>
      </c>
      <c r="D111" s="151"/>
      <c r="E111" s="151"/>
      <c r="F111" s="151"/>
      <c r="G111" s="151"/>
      <c r="H111" s="323">
        <v>0.53</v>
      </c>
      <c r="I111" s="323">
        <v>0.10042253521126761</v>
      </c>
      <c r="J111" s="323">
        <v>0.14939999999999998</v>
      </c>
      <c r="K111" s="323">
        <v>0.11899999999999999</v>
      </c>
      <c r="L111" s="323">
        <v>1.2059553349875933E-2</v>
      </c>
      <c r="M111" s="323">
        <v>2.3E-2</v>
      </c>
      <c r="N111" s="158">
        <v>4.9000000000000002E-2</v>
      </c>
      <c r="O111" s="155"/>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c r="CO111" s="142"/>
      <c r="CP111" s="142"/>
      <c r="CQ111" s="142"/>
      <c r="CR111" s="142"/>
      <c r="CS111" s="142"/>
      <c r="CT111" s="142"/>
      <c r="CU111" s="142"/>
      <c r="CV111" s="142"/>
      <c r="CW111" s="142"/>
      <c r="CX111" s="142"/>
      <c r="CY111" s="142"/>
      <c r="CZ111" s="142"/>
      <c r="DA111" s="142"/>
      <c r="DB111" s="142"/>
      <c r="DC111" s="142"/>
      <c r="DD111" s="142"/>
      <c r="DE111" s="142"/>
      <c r="DF111" s="142"/>
      <c r="DG111" s="142"/>
      <c r="DH111" s="142"/>
      <c r="DI111" s="142"/>
      <c r="DJ111" s="142"/>
      <c r="DK111" s="142"/>
      <c r="DL111" s="142"/>
      <c r="DM111" s="142"/>
      <c r="DN111" s="142"/>
      <c r="DO111" s="142"/>
      <c r="DP111" s="142"/>
      <c r="DQ111" s="142"/>
      <c r="DR111" s="142"/>
      <c r="DS111" s="142"/>
      <c r="DT111" s="142"/>
      <c r="DU111" s="142"/>
      <c r="DV111" s="142"/>
      <c r="DW111" s="142"/>
      <c r="DX111" s="142"/>
      <c r="DY111" s="142"/>
      <c r="DZ111" s="142"/>
      <c r="EA111" s="142"/>
      <c r="EB111" s="142"/>
      <c r="EC111" s="142"/>
      <c r="ED111" s="142"/>
      <c r="EE111" s="142"/>
      <c r="EF111" s="142"/>
      <c r="EG111" s="142"/>
      <c r="EH111" s="142"/>
      <c r="EI111" s="142"/>
      <c r="EJ111" s="142"/>
      <c r="EK111" s="142"/>
      <c r="EL111" s="142"/>
      <c r="EM111" s="142"/>
      <c r="EN111" s="142"/>
      <c r="EO111" s="142"/>
      <c r="EP111" s="142"/>
      <c r="EQ111" s="142"/>
      <c r="ER111" s="142"/>
      <c r="ES111" s="142"/>
      <c r="ET111" s="142"/>
      <c r="EU111" s="142"/>
      <c r="EV111" s="142"/>
      <c r="EW111" s="142"/>
      <c r="EX111" s="142"/>
      <c r="EY111" s="142"/>
      <c r="EZ111" s="142"/>
      <c r="FA111" s="142"/>
      <c r="FB111" s="142"/>
      <c r="FC111" s="142"/>
      <c r="FD111" s="142"/>
      <c r="FE111" s="142"/>
      <c r="FF111" s="142"/>
      <c r="FG111" s="142"/>
      <c r="FH111" s="142"/>
      <c r="FI111" s="142"/>
      <c r="FJ111" s="142"/>
      <c r="FK111" s="142"/>
      <c r="FL111" s="142"/>
      <c r="FM111" s="142"/>
      <c r="FN111" s="142"/>
      <c r="FO111" s="142"/>
      <c r="FP111" s="142"/>
      <c r="FQ111" s="142"/>
      <c r="FR111" s="142"/>
      <c r="FS111" s="142"/>
      <c r="FT111" s="142"/>
      <c r="FU111" s="142"/>
      <c r="FV111" s="142"/>
      <c r="FW111" s="142"/>
      <c r="FX111" s="142"/>
      <c r="FY111" s="142"/>
      <c r="FZ111" s="142"/>
      <c r="GA111" s="142"/>
      <c r="GB111" s="142"/>
      <c r="GC111" s="142"/>
      <c r="GD111" s="142"/>
      <c r="GE111" s="142"/>
      <c r="GF111" s="142"/>
      <c r="GG111" s="142"/>
      <c r="GH111" s="142"/>
      <c r="GI111" s="142"/>
      <c r="GJ111" s="142"/>
      <c r="GK111" s="142"/>
      <c r="GL111" s="142"/>
      <c r="GM111" s="142"/>
      <c r="GN111" s="142"/>
      <c r="GO111" s="142"/>
      <c r="GP111" s="142"/>
      <c r="GQ111" s="142"/>
      <c r="GR111" s="142"/>
      <c r="GS111" s="142"/>
      <c r="GT111" s="142"/>
      <c r="GU111" s="142"/>
      <c r="GV111" s="142"/>
      <c r="GW111" s="142"/>
      <c r="GX111" s="142"/>
      <c r="GY111" s="142"/>
      <c r="GZ111" s="142"/>
      <c r="HA111" s="142"/>
      <c r="HB111" s="142"/>
      <c r="HC111" s="142"/>
      <c r="HD111" s="142"/>
      <c r="HE111" s="142"/>
      <c r="HF111" s="142"/>
      <c r="HG111" s="142"/>
      <c r="HH111" s="142"/>
      <c r="HI111" s="142"/>
      <c r="HJ111" s="142"/>
      <c r="HK111" s="142"/>
      <c r="HL111" s="142"/>
      <c r="HM111" s="142"/>
      <c r="HN111" s="142"/>
      <c r="HO111" s="142"/>
    </row>
    <row r="112" spans="1:223" x14ac:dyDescent="0.35">
      <c r="A112" s="150" t="s">
        <v>117</v>
      </c>
      <c r="C112" s="141">
        <v>7</v>
      </c>
      <c r="D112" s="151"/>
      <c r="E112" s="151"/>
      <c r="F112" s="151"/>
      <c r="G112" s="151"/>
      <c r="H112" s="323">
        <v>0.56000000000000005</v>
      </c>
      <c r="I112" s="323">
        <v>0.10042253521126761</v>
      </c>
      <c r="J112" s="323">
        <v>0.14939999999999998</v>
      </c>
      <c r="K112" s="323">
        <v>0.11899999999999999</v>
      </c>
      <c r="L112" s="323">
        <v>1.2059553349875933E-2</v>
      </c>
      <c r="M112" s="323">
        <v>2.3E-2</v>
      </c>
      <c r="N112" s="158">
        <v>4.9000000000000002E-2</v>
      </c>
      <c r="O112" s="155"/>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c r="CF112" s="142"/>
      <c r="CG112" s="142"/>
      <c r="CH112" s="142"/>
      <c r="CI112" s="142"/>
      <c r="CJ112" s="142"/>
      <c r="CK112" s="142"/>
      <c r="CL112" s="142"/>
      <c r="CM112" s="142"/>
      <c r="CN112" s="142"/>
      <c r="CO112" s="142"/>
      <c r="CP112" s="142"/>
      <c r="CQ112" s="142"/>
      <c r="CR112" s="142"/>
      <c r="CS112" s="142"/>
      <c r="CT112" s="142"/>
      <c r="CU112" s="142"/>
      <c r="CV112" s="142"/>
      <c r="CW112" s="142"/>
      <c r="CX112" s="142"/>
      <c r="CY112" s="142"/>
      <c r="CZ112" s="142"/>
      <c r="DA112" s="142"/>
      <c r="DB112" s="142"/>
      <c r="DC112" s="142"/>
      <c r="DD112" s="142"/>
      <c r="DE112" s="142"/>
      <c r="DF112" s="142"/>
      <c r="DG112" s="142"/>
      <c r="DH112" s="142"/>
      <c r="DI112" s="142"/>
      <c r="DJ112" s="142"/>
      <c r="DK112" s="142"/>
      <c r="DL112" s="142"/>
      <c r="DM112" s="142"/>
      <c r="DN112" s="142"/>
      <c r="DO112" s="142"/>
      <c r="DP112" s="142"/>
      <c r="DQ112" s="142"/>
      <c r="DR112" s="142"/>
      <c r="DS112" s="142"/>
      <c r="DT112" s="142"/>
      <c r="DU112" s="142"/>
      <c r="DV112" s="142"/>
      <c r="DW112" s="142"/>
      <c r="DX112" s="142"/>
      <c r="DY112" s="142"/>
      <c r="DZ112" s="142"/>
      <c r="EA112" s="142"/>
      <c r="EB112" s="142"/>
      <c r="EC112" s="142"/>
      <c r="ED112" s="142"/>
      <c r="EE112" s="142"/>
      <c r="EF112" s="142"/>
      <c r="EG112" s="142"/>
      <c r="EH112" s="142"/>
      <c r="EI112" s="142"/>
      <c r="EJ112" s="142"/>
      <c r="EK112" s="142"/>
      <c r="EL112" s="142"/>
      <c r="EM112" s="142"/>
      <c r="EN112" s="142"/>
      <c r="EO112" s="142"/>
      <c r="EP112" s="142"/>
      <c r="EQ112" s="142"/>
      <c r="ER112" s="142"/>
      <c r="ES112" s="142"/>
      <c r="ET112" s="142"/>
      <c r="EU112" s="142"/>
      <c r="EV112" s="142"/>
      <c r="EW112" s="142"/>
      <c r="EX112" s="142"/>
      <c r="EY112" s="142"/>
      <c r="EZ112" s="142"/>
      <c r="FA112" s="142"/>
      <c r="FB112" s="142"/>
      <c r="FC112" s="142"/>
      <c r="FD112" s="142"/>
      <c r="FE112" s="142"/>
      <c r="FF112" s="142"/>
      <c r="FG112" s="142"/>
      <c r="FH112" s="142"/>
      <c r="FI112" s="142"/>
      <c r="FJ112" s="142"/>
      <c r="FK112" s="142"/>
      <c r="FL112" s="142"/>
      <c r="FM112" s="142"/>
      <c r="FN112" s="142"/>
      <c r="FO112" s="142"/>
      <c r="FP112" s="142"/>
      <c r="FQ112" s="142"/>
      <c r="FR112" s="142"/>
      <c r="FS112" s="142"/>
      <c r="FT112" s="142"/>
      <c r="FU112" s="142"/>
      <c r="FV112" s="142"/>
      <c r="FW112" s="142"/>
      <c r="FX112" s="142"/>
      <c r="FY112" s="142"/>
      <c r="FZ112" s="142"/>
      <c r="GA112" s="142"/>
      <c r="GB112" s="142"/>
      <c r="GC112" s="142"/>
      <c r="GD112" s="142"/>
      <c r="GE112" s="142"/>
      <c r="GF112" s="142"/>
      <c r="GG112" s="142"/>
      <c r="GH112" s="142"/>
      <c r="GI112" s="142"/>
      <c r="GJ112" s="142"/>
      <c r="GK112" s="142"/>
      <c r="GL112" s="142"/>
      <c r="GM112" s="142"/>
      <c r="GN112" s="142"/>
      <c r="GO112" s="142"/>
      <c r="GP112" s="142"/>
      <c r="GQ112" s="142"/>
      <c r="GR112" s="142"/>
      <c r="GS112" s="142"/>
      <c r="GT112" s="142"/>
      <c r="GU112" s="142"/>
      <c r="GV112" s="142"/>
      <c r="GW112" s="142"/>
      <c r="GX112" s="142"/>
      <c r="GY112" s="142"/>
      <c r="GZ112" s="142"/>
      <c r="HA112" s="142"/>
      <c r="HB112" s="142"/>
      <c r="HC112" s="142"/>
      <c r="HD112" s="142"/>
      <c r="HE112" s="142"/>
      <c r="HF112" s="142"/>
      <c r="HG112" s="142"/>
      <c r="HH112" s="142"/>
      <c r="HI112" s="142"/>
      <c r="HJ112" s="142"/>
      <c r="HK112" s="142"/>
      <c r="HL112" s="142"/>
      <c r="HM112" s="142"/>
      <c r="HN112" s="142"/>
      <c r="HO112" s="142"/>
    </row>
    <row r="113" spans="1:223" x14ac:dyDescent="0.35">
      <c r="A113" s="150" t="s">
        <v>118</v>
      </c>
      <c r="C113" s="141">
        <v>8</v>
      </c>
      <c r="D113" s="151"/>
      <c r="E113" s="151"/>
      <c r="F113" s="151"/>
      <c r="G113" s="151"/>
      <c r="H113" s="323">
        <v>0.11899999999999999</v>
      </c>
      <c r="I113" s="323">
        <v>1.1352112676056337E-2</v>
      </c>
      <c r="J113" s="323">
        <v>9.1299999999999992E-3</v>
      </c>
      <c r="K113" s="323">
        <v>3.5000000000000005E-3</v>
      </c>
      <c r="L113" s="323">
        <v>6.0297766749379666E-4</v>
      </c>
      <c r="M113" s="323">
        <v>0.1</v>
      </c>
      <c r="N113" s="158">
        <v>8.8999999999999999E-3</v>
      </c>
      <c r="O113" s="155"/>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c r="CO113" s="142"/>
      <c r="CP113" s="142"/>
      <c r="CQ113" s="142"/>
      <c r="CR113" s="142"/>
      <c r="CS113" s="142"/>
      <c r="CT113" s="142"/>
      <c r="CU113" s="142"/>
      <c r="CV113" s="142"/>
      <c r="CW113" s="142"/>
      <c r="CX113" s="142"/>
      <c r="CY113" s="142"/>
      <c r="CZ113" s="142"/>
      <c r="DA113" s="142"/>
      <c r="DB113" s="142"/>
      <c r="DC113" s="142"/>
      <c r="DD113" s="142"/>
      <c r="DE113" s="142"/>
      <c r="DF113" s="142"/>
      <c r="DG113" s="142"/>
      <c r="DH113" s="142"/>
      <c r="DI113" s="142"/>
      <c r="DJ113" s="142"/>
      <c r="DK113" s="142"/>
      <c r="DL113" s="142"/>
      <c r="DM113" s="142"/>
      <c r="DN113" s="142"/>
      <c r="DO113" s="142"/>
      <c r="DP113" s="142"/>
      <c r="DQ113" s="142"/>
      <c r="DR113" s="142"/>
      <c r="DS113" s="142"/>
      <c r="DT113" s="142"/>
      <c r="DU113" s="142"/>
      <c r="DV113" s="142"/>
      <c r="DW113" s="142"/>
      <c r="DX113" s="142"/>
      <c r="DY113" s="142"/>
      <c r="DZ113" s="142"/>
      <c r="EA113" s="142"/>
      <c r="EB113" s="142"/>
      <c r="EC113" s="142"/>
      <c r="ED113" s="142"/>
      <c r="EE113" s="142"/>
      <c r="EF113" s="142"/>
      <c r="EG113" s="142"/>
      <c r="EH113" s="142"/>
      <c r="EI113" s="142"/>
      <c r="EJ113" s="142"/>
      <c r="EK113" s="142"/>
      <c r="EL113" s="142"/>
      <c r="EM113" s="142"/>
      <c r="EN113" s="142"/>
      <c r="EO113" s="142"/>
      <c r="EP113" s="142"/>
      <c r="EQ113" s="142"/>
      <c r="ER113" s="142"/>
      <c r="ES113" s="142"/>
      <c r="ET113" s="142"/>
      <c r="EU113" s="142"/>
      <c r="EV113" s="142"/>
      <c r="EW113" s="142"/>
      <c r="EX113" s="142"/>
      <c r="EY113" s="142"/>
      <c r="EZ113" s="142"/>
      <c r="FA113" s="142"/>
      <c r="FB113" s="142"/>
      <c r="FC113" s="142"/>
      <c r="FD113" s="142"/>
      <c r="FE113" s="142"/>
      <c r="FF113" s="142"/>
      <c r="FG113" s="142"/>
      <c r="FH113" s="142"/>
      <c r="FI113" s="142"/>
      <c r="FJ113" s="142"/>
      <c r="FK113" s="142"/>
      <c r="FL113" s="142"/>
      <c r="FM113" s="142"/>
      <c r="FN113" s="142"/>
      <c r="FO113" s="142"/>
      <c r="FP113" s="142"/>
      <c r="FQ113" s="142"/>
      <c r="FR113" s="142"/>
      <c r="FS113" s="142"/>
      <c r="FT113" s="142"/>
      <c r="FU113" s="142"/>
      <c r="FV113" s="142"/>
      <c r="FW113" s="142"/>
      <c r="FX113" s="142"/>
      <c r="FY113" s="142"/>
      <c r="FZ113" s="142"/>
      <c r="GA113" s="142"/>
      <c r="GB113" s="142"/>
      <c r="GC113" s="142"/>
      <c r="GD113" s="142"/>
      <c r="GE113" s="142"/>
      <c r="GF113" s="142"/>
      <c r="GG113" s="142"/>
      <c r="GH113" s="142"/>
      <c r="GI113" s="142"/>
      <c r="GJ113" s="142"/>
      <c r="GK113" s="142"/>
      <c r="GL113" s="142"/>
      <c r="GM113" s="142"/>
      <c r="GN113" s="142"/>
      <c r="GO113" s="142"/>
      <c r="GP113" s="142"/>
      <c r="GQ113" s="142"/>
      <c r="GR113" s="142"/>
      <c r="GS113" s="142"/>
      <c r="GT113" s="142"/>
      <c r="GU113" s="142"/>
      <c r="GV113" s="142"/>
      <c r="GW113" s="142"/>
      <c r="GX113" s="142"/>
      <c r="GY113" s="142"/>
      <c r="GZ113" s="142"/>
      <c r="HA113" s="142"/>
      <c r="HB113" s="142"/>
      <c r="HC113" s="142"/>
      <c r="HD113" s="142"/>
      <c r="HE113" s="142"/>
      <c r="HF113" s="142"/>
      <c r="HG113" s="142"/>
      <c r="HH113" s="142"/>
      <c r="HI113" s="142"/>
      <c r="HJ113" s="142"/>
      <c r="HK113" s="142"/>
      <c r="HL113" s="142"/>
      <c r="HM113" s="142"/>
      <c r="HN113" s="142"/>
      <c r="HO113" s="142"/>
    </row>
    <row r="114" spans="1:223" x14ac:dyDescent="0.35">
      <c r="A114" s="150" t="s">
        <v>119</v>
      </c>
      <c r="C114" s="141">
        <v>9</v>
      </c>
      <c r="D114" s="151"/>
      <c r="E114" s="151"/>
      <c r="F114" s="151"/>
      <c r="G114" s="151"/>
      <c r="H114" s="323">
        <v>1.9</v>
      </c>
      <c r="I114" s="323">
        <v>0.21001408450704226</v>
      </c>
      <c r="J114" s="323">
        <v>0.14690999999999999</v>
      </c>
      <c r="K114" s="323">
        <v>5.6000000000000001E-2</v>
      </c>
      <c r="L114" s="323">
        <v>1.0853598014888338E-2</v>
      </c>
      <c r="M114" s="323">
        <v>0.16</v>
      </c>
      <c r="N114" s="158">
        <v>1.4</v>
      </c>
      <c r="O114" s="155"/>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c r="CF114" s="142"/>
      <c r="CG114" s="142"/>
      <c r="CH114" s="142"/>
      <c r="CI114" s="142"/>
      <c r="CJ114" s="142"/>
      <c r="CK114" s="142"/>
      <c r="CL114" s="142"/>
      <c r="CM114" s="142"/>
      <c r="CN114" s="142"/>
      <c r="CO114" s="142"/>
      <c r="CP114" s="142"/>
      <c r="CQ114" s="142"/>
      <c r="CR114" s="142"/>
      <c r="CS114" s="142"/>
      <c r="CT114" s="142"/>
      <c r="CU114" s="142"/>
      <c r="CV114" s="142"/>
      <c r="CW114" s="142"/>
      <c r="CX114" s="142"/>
      <c r="CY114" s="142"/>
      <c r="CZ114" s="142"/>
      <c r="DA114" s="142"/>
      <c r="DB114" s="142"/>
      <c r="DC114" s="142"/>
      <c r="DD114" s="142"/>
      <c r="DE114" s="142"/>
      <c r="DF114" s="142"/>
      <c r="DG114" s="142"/>
      <c r="DH114" s="142"/>
      <c r="DI114" s="142"/>
      <c r="DJ114" s="142"/>
      <c r="DK114" s="142"/>
      <c r="DL114" s="142"/>
      <c r="DM114" s="142"/>
      <c r="DN114" s="142"/>
      <c r="DO114" s="142"/>
      <c r="DP114" s="142"/>
      <c r="DQ114" s="142"/>
      <c r="DR114" s="142"/>
      <c r="DS114" s="142"/>
      <c r="DT114" s="142"/>
      <c r="DU114" s="142"/>
      <c r="DV114" s="142"/>
      <c r="DW114" s="142"/>
      <c r="DX114" s="142"/>
      <c r="DY114" s="142"/>
      <c r="DZ114" s="142"/>
      <c r="EA114" s="142"/>
      <c r="EB114" s="142"/>
      <c r="EC114" s="142"/>
      <c r="ED114" s="142"/>
      <c r="EE114" s="142"/>
      <c r="EF114" s="142"/>
      <c r="EG114" s="142"/>
      <c r="EH114" s="142"/>
      <c r="EI114" s="142"/>
      <c r="EJ114" s="142"/>
      <c r="EK114" s="142"/>
      <c r="EL114" s="142"/>
      <c r="EM114" s="142"/>
      <c r="EN114" s="142"/>
      <c r="EO114" s="142"/>
      <c r="EP114" s="142"/>
      <c r="EQ114" s="142"/>
      <c r="ER114" s="142"/>
      <c r="ES114" s="142"/>
      <c r="ET114" s="142"/>
      <c r="EU114" s="142"/>
      <c r="EV114" s="142"/>
      <c r="EW114" s="142"/>
      <c r="EX114" s="142"/>
      <c r="EY114" s="142"/>
      <c r="EZ114" s="142"/>
      <c r="FA114" s="142"/>
      <c r="FB114" s="142"/>
      <c r="FC114" s="142"/>
      <c r="FD114" s="142"/>
      <c r="FE114" s="142"/>
      <c r="FF114" s="142"/>
      <c r="FG114" s="142"/>
      <c r="FH114" s="142"/>
      <c r="FI114" s="142"/>
      <c r="FJ114" s="142"/>
      <c r="FK114" s="142"/>
      <c r="FL114" s="142"/>
      <c r="FM114" s="142"/>
      <c r="FN114" s="142"/>
      <c r="FO114" s="142"/>
      <c r="FP114" s="142"/>
      <c r="FQ114" s="142"/>
      <c r="FR114" s="142"/>
      <c r="FS114" s="142"/>
      <c r="FT114" s="142"/>
      <c r="FU114" s="142"/>
      <c r="FV114" s="142"/>
      <c r="FW114" s="142"/>
      <c r="FX114" s="142"/>
      <c r="FY114" s="142"/>
      <c r="FZ114" s="142"/>
      <c r="GA114" s="142"/>
      <c r="GB114" s="142"/>
      <c r="GC114" s="142"/>
      <c r="GD114" s="142"/>
      <c r="GE114" s="142"/>
      <c r="GF114" s="142"/>
      <c r="GG114" s="142"/>
      <c r="GH114" s="142"/>
      <c r="GI114" s="142"/>
      <c r="GJ114" s="142"/>
      <c r="GK114" s="142"/>
      <c r="GL114" s="142"/>
      <c r="GM114" s="142"/>
      <c r="GN114" s="142"/>
      <c r="GO114" s="142"/>
      <c r="GP114" s="142"/>
      <c r="GQ114" s="142"/>
      <c r="GR114" s="142"/>
      <c r="GS114" s="142"/>
      <c r="GT114" s="142"/>
      <c r="GU114" s="142"/>
      <c r="GV114" s="142"/>
      <c r="GW114" s="142"/>
      <c r="GX114" s="142"/>
      <c r="GY114" s="142"/>
      <c r="GZ114" s="142"/>
      <c r="HA114" s="142"/>
      <c r="HB114" s="142"/>
      <c r="HC114" s="142"/>
      <c r="HD114" s="142"/>
      <c r="HE114" s="142"/>
      <c r="HF114" s="142"/>
      <c r="HG114" s="142"/>
      <c r="HH114" s="142"/>
      <c r="HI114" s="142"/>
      <c r="HJ114" s="142"/>
      <c r="HK114" s="142"/>
      <c r="HL114" s="142"/>
      <c r="HM114" s="142"/>
      <c r="HN114" s="142"/>
      <c r="HO114" s="142"/>
    </row>
    <row r="115" spans="1:223" x14ac:dyDescent="0.35">
      <c r="A115" s="314" t="s">
        <v>246</v>
      </c>
      <c r="B115" s="315"/>
      <c r="C115" s="315">
        <v>10</v>
      </c>
      <c r="D115" s="316"/>
      <c r="E115" s="316"/>
      <c r="F115" s="316"/>
      <c r="G115" s="316"/>
      <c r="H115" s="316"/>
      <c r="I115" s="316"/>
      <c r="J115" s="316"/>
      <c r="K115" s="316"/>
      <c r="L115" s="316"/>
      <c r="M115" s="316"/>
      <c r="N115" s="151"/>
      <c r="O115" s="155"/>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c r="CF115" s="142"/>
      <c r="CG115" s="142"/>
      <c r="CH115" s="142"/>
      <c r="CI115" s="142"/>
      <c r="CJ115" s="142"/>
      <c r="CK115" s="142"/>
      <c r="CL115" s="142"/>
      <c r="CM115" s="142"/>
      <c r="CN115" s="142"/>
      <c r="CO115" s="142"/>
      <c r="CP115" s="142"/>
      <c r="CQ115" s="142"/>
      <c r="CR115" s="142"/>
      <c r="CS115" s="142"/>
      <c r="CT115" s="142"/>
      <c r="CU115" s="142"/>
      <c r="CV115" s="142"/>
      <c r="CW115" s="142"/>
      <c r="CX115" s="142"/>
      <c r="CY115" s="142"/>
      <c r="CZ115" s="142"/>
      <c r="DA115" s="142"/>
      <c r="DB115" s="142"/>
      <c r="DC115" s="142"/>
      <c r="DD115" s="142"/>
      <c r="DE115" s="142"/>
      <c r="DF115" s="142"/>
      <c r="DG115" s="142"/>
      <c r="DH115" s="142"/>
      <c r="DI115" s="142"/>
      <c r="DJ115" s="142"/>
      <c r="DK115" s="142"/>
      <c r="DL115" s="142"/>
      <c r="DM115" s="142"/>
      <c r="DN115" s="142"/>
      <c r="DO115" s="142"/>
      <c r="DP115" s="142"/>
      <c r="DQ115" s="142"/>
      <c r="DR115" s="142"/>
      <c r="DS115" s="142"/>
      <c r="DT115" s="142"/>
      <c r="DU115" s="142"/>
      <c r="DV115" s="142"/>
      <c r="DW115" s="142"/>
      <c r="DX115" s="142"/>
      <c r="DY115" s="142"/>
      <c r="DZ115" s="142"/>
      <c r="EA115" s="142"/>
      <c r="EB115" s="142"/>
      <c r="EC115" s="142"/>
      <c r="ED115" s="142"/>
      <c r="EE115" s="142"/>
      <c r="EF115" s="142"/>
      <c r="EG115" s="142"/>
      <c r="EH115" s="142"/>
      <c r="EI115" s="142"/>
      <c r="EJ115" s="142"/>
      <c r="EK115" s="142"/>
      <c r="EL115" s="142"/>
      <c r="EM115" s="142"/>
      <c r="EN115" s="142"/>
      <c r="EO115" s="142"/>
      <c r="EP115" s="142"/>
      <c r="EQ115" s="142"/>
      <c r="ER115" s="142"/>
      <c r="ES115" s="142"/>
      <c r="ET115" s="142"/>
      <c r="EU115" s="142"/>
      <c r="EV115" s="142"/>
      <c r="EW115" s="142"/>
      <c r="EX115" s="142"/>
      <c r="EY115" s="142"/>
      <c r="EZ115" s="142"/>
      <c r="FA115" s="142"/>
      <c r="FB115" s="142"/>
      <c r="FC115" s="142"/>
      <c r="FD115" s="142"/>
      <c r="FE115" s="142"/>
      <c r="FF115" s="142"/>
      <c r="FG115" s="142"/>
      <c r="FH115" s="142"/>
      <c r="FI115" s="142"/>
      <c r="FJ115" s="142"/>
      <c r="FK115" s="142"/>
      <c r="FL115" s="142"/>
      <c r="FM115" s="142"/>
      <c r="FN115" s="142"/>
      <c r="FO115" s="142"/>
      <c r="FP115" s="142"/>
      <c r="FQ115" s="142"/>
      <c r="FR115" s="142"/>
      <c r="FS115" s="142"/>
      <c r="FT115" s="142"/>
      <c r="FU115" s="142"/>
      <c r="FV115" s="142"/>
      <c r="FW115" s="142"/>
      <c r="FX115" s="142"/>
      <c r="FY115" s="142"/>
      <c r="FZ115" s="142"/>
      <c r="GA115" s="142"/>
      <c r="GB115" s="142"/>
      <c r="GC115" s="142"/>
      <c r="GD115" s="142"/>
      <c r="GE115" s="142"/>
      <c r="GF115" s="142"/>
      <c r="GG115" s="142"/>
      <c r="GH115" s="142"/>
      <c r="GI115" s="142"/>
      <c r="GJ115" s="142"/>
      <c r="GK115" s="142"/>
      <c r="GL115" s="142"/>
      <c r="GM115" s="142"/>
      <c r="GN115" s="142"/>
      <c r="GO115" s="142"/>
      <c r="GP115" s="142"/>
      <c r="GQ115" s="142"/>
      <c r="GR115" s="142"/>
      <c r="GS115" s="142"/>
      <c r="GT115" s="142"/>
      <c r="GU115" s="142"/>
      <c r="GV115" s="142"/>
      <c r="GW115" s="142"/>
      <c r="GX115" s="142"/>
      <c r="GY115" s="142"/>
      <c r="GZ115" s="142"/>
      <c r="HA115" s="142"/>
      <c r="HB115" s="142"/>
      <c r="HC115" s="142"/>
      <c r="HD115" s="142"/>
      <c r="HE115" s="142"/>
      <c r="HF115" s="142"/>
      <c r="HG115" s="142"/>
      <c r="HH115" s="142"/>
      <c r="HI115" s="142"/>
      <c r="HJ115" s="142"/>
      <c r="HK115" s="142"/>
      <c r="HL115" s="142"/>
      <c r="HM115" s="142"/>
      <c r="HN115" s="142"/>
      <c r="HO115" s="142"/>
    </row>
    <row r="116" spans="1:223" x14ac:dyDescent="0.35">
      <c r="A116" s="314" t="s">
        <v>131</v>
      </c>
      <c r="B116" s="315"/>
      <c r="C116" s="315">
        <v>11</v>
      </c>
      <c r="D116" s="316"/>
      <c r="E116" s="316"/>
      <c r="F116" s="316"/>
      <c r="G116" s="316"/>
      <c r="H116" s="316"/>
      <c r="I116" s="316"/>
      <c r="J116" s="316"/>
      <c r="K116" s="316"/>
      <c r="L116" s="316"/>
      <c r="M116" s="316"/>
      <c r="N116" s="151"/>
      <c r="O116" s="155"/>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c r="CF116" s="142"/>
      <c r="CG116" s="142"/>
      <c r="CH116" s="142"/>
      <c r="CI116" s="142"/>
      <c r="CJ116" s="142"/>
      <c r="CK116" s="142"/>
      <c r="CL116" s="142"/>
      <c r="CM116" s="142"/>
      <c r="CN116" s="142"/>
      <c r="CO116" s="142"/>
      <c r="CP116" s="142"/>
      <c r="CQ116" s="142"/>
      <c r="CR116" s="142"/>
      <c r="CS116" s="142"/>
      <c r="CT116" s="142"/>
      <c r="CU116" s="142"/>
      <c r="CV116" s="142"/>
      <c r="CW116" s="142"/>
      <c r="CX116" s="142"/>
      <c r="CY116" s="142"/>
      <c r="CZ116" s="142"/>
      <c r="DA116" s="142"/>
      <c r="DB116" s="142"/>
      <c r="DC116" s="142"/>
      <c r="DD116" s="142"/>
      <c r="DE116" s="142"/>
      <c r="DF116" s="142"/>
      <c r="DG116" s="142"/>
      <c r="DH116" s="142"/>
      <c r="DI116" s="142"/>
      <c r="DJ116" s="142"/>
      <c r="DK116" s="142"/>
      <c r="DL116" s="142"/>
      <c r="DM116" s="142"/>
      <c r="DN116" s="142"/>
      <c r="DO116" s="142"/>
      <c r="DP116" s="142"/>
      <c r="DQ116" s="142"/>
      <c r="DR116" s="142"/>
      <c r="DS116" s="142"/>
      <c r="DT116" s="142"/>
      <c r="DU116" s="142"/>
      <c r="DV116" s="142"/>
      <c r="DW116" s="142"/>
      <c r="DX116" s="142"/>
      <c r="DY116" s="142"/>
      <c r="DZ116" s="142"/>
      <c r="EA116" s="142"/>
      <c r="EB116" s="142"/>
      <c r="EC116" s="142"/>
      <c r="ED116" s="142"/>
      <c r="EE116" s="142"/>
      <c r="EF116" s="142"/>
      <c r="EG116" s="142"/>
      <c r="EH116" s="142"/>
      <c r="EI116" s="142"/>
      <c r="EJ116" s="142"/>
      <c r="EK116" s="142"/>
      <c r="EL116" s="142"/>
      <c r="EM116" s="142"/>
      <c r="EN116" s="142"/>
      <c r="EO116" s="142"/>
      <c r="EP116" s="142"/>
      <c r="EQ116" s="142"/>
      <c r="ER116" s="142"/>
      <c r="ES116" s="142"/>
      <c r="ET116" s="142"/>
      <c r="EU116" s="142"/>
      <c r="EV116" s="142"/>
      <c r="EW116" s="142"/>
      <c r="EX116" s="142"/>
      <c r="EY116" s="142"/>
      <c r="EZ116" s="142"/>
      <c r="FA116" s="142"/>
      <c r="FB116" s="142"/>
      <c r="FC116" s="142"/>
      <c r="FD116" s="142"/>
      <c r="FE116" s="142"/>
      <c r="FF116" s="142"/>
      <c r="FG116" s="142"/>
      <c r="FH116" s="142"/>
      <c r="FI116" s="142"/>
      <c r="FJ116" s="142"/>
      <c r="FK116" s="142"/>
      <c r="FL116" s="142"/>
      <c r="FM116" s="142"/>
      <c r="FN116" s="142"/>
      <c r="FO116" s="142"/>
      <c r="FP116" s="142"/>
      <c r="FQ116" s="142"/>
      <c r="FR116" s="142"/>
      <c r="FS116" s="142"/>
      <c r="FT116" s="142"/>
      <c r="FU116" s="142"/>
      <c r="FV116" s="142"/>
      <c r="FW116" s="142"/>
      <c r="FX116" s="142"/>
      <c r="FY116" s="142"/>
      <c r="FZ116" s="142"/>
      <c r="GA116" s="142"/>
      <c r="GB116" s="142"/>
      <c r="GC116" s="142"/>
      <c r="GD116" s="142"/>
      <c r="GE116" s="142"/>
      <c r="GF116" s="142"/>
      <c r="GG116" s="142"/>
      <c r="GH116" s="142"/>
      <c r="GI116" s="142"/>
      <c r="GJ116" s="142"/>
      <c r="GK116" s="142"/>
      <c r="GL116" s="142"/>
      <c r="GM116" s="142"/>
      <c r="GN116" s="142"/>
      <c r="GO116" s="142"/>
      <c r="GP116" s="142"/>
      <c r="GQ116" s="142"/>
      <c r="GR116" s="142"/>
      <c r="GS116" s="142"/>
      <c r="GT116" s="142"/>
      <c r="GU116" s="142"/>
      <c r="GV116" s="142"/>
      <c r="GW116" s="142"/>
      <c r="GX116" s="142"/>
      <c r="GY116" s="142"/>
      <c r="GZ116" s="142"/>
      <c r="HA116" s="142"/>
      <c r="HB116" s="142"/>
      <c r="HC116" s="142"/>
      <c r="HD116" s="142"/>
      <c r="HE116" s="142"/>
      <c r="HF116" s="142"/>
      <c r="HG116" s="142"/>
      <c r="HH116" s="142"/>
      <c r="HI116" s="142"/>
      <c r="HJ116" s="142"/>
      <c r="HK116" s="142"/>
      <c r="HL116" s="142"/>
      <c r="HM116" s="142"/>
      <c r="HN116" s="142"/>
      <c r="HO116" s="142"/>
    </row>
    <row r="117" spans="1:223" x14ac:dyDescent="0.35">
      <c r="A117" s="314" t="s">
        <v>132</v>
      </c>
      <c r="B117" s="315"/>
      <c r="C117" s="315">
        <v>12</v>
      </c>
      <c r="D117" s="316"/>
      <c r="E117" s="316"/>
      <c r="F117" s="316"/>
      <c r="G117" s="316"/>
      <c r="H117" s="316"/>
      <c r="I117" s="316"/>
      <c r="J117" s="316"/>
      <c r="K117" s="316"/>
      <c r="L117" s="316"/>
      <c r="M117" s="316"/>
      <c r="N117" s="151"/>
      <c r="O117" s="155"/>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c r="CF117" s="142"/>
      <c r="CG117" s="142"/>
      <c r="CH117" s="142"/>
      <c r="CI117" s="142"/>
      <c r="CJ117" s="142"/>
      <c r="CK117" s="142"/>
      <c r="CL117" s="142"/>
      <c r="CM117" s="142"/>
      <c r="CN117" s="142"/>
      <c r="CO117" s="142"/>
      <c r="CP117" s="142"/>
      <c r="CQ117" s="142"/>
      <c r="CR117" s="142"/>
      <c r="CS117" s="142"/>
      <c r="CT117" s="142"/>
      <c r="CU117" s="142"/>
      <c r="CV117" s="142"/>
      <c r="CW117" s="142"/>
      <c r="CX117" s="142"/>
      <c r="CY117" s="142"/>
      <c r="CZ117" s="142"/>
      <c r="DA117" s="142"/>
      <c r="DB117" s="142"/>
      <c r="DC117" s="142"/>
      <c r="DD117" s="142"/>
      <c r="DE117" s="142"/>
      <c r="DF117" s="142"/>
      <c r="DG117" s="142"/>
      <c r="DH117" s="142"/>
      <c r="DI117" s="142"/>
      <c r="DJ117" s="142"/>
      <c r="DK117" s="142"/>
      <c r="DL117" s="142"/>
      <c r="DM117" s="142"/>
      <c r="DN117" s="142"/>
      <c r="DO117" s="142"/>
      <c r="DP117" s="142"/>
      <c r="DQ117" s="142"/>
      <c r="DR117" s="142"/>
      <c r="DS117" s="142"/>
      <c r="DT117" s="142"/>
      <c r="DU117" s="142"/>
      <c r="DV117" s="142"/>
      <c r="DW117" s="142"/>
      <c r="DX117" s="142"/>
      <c r="DY117" s="142"/>
      <c r="DZ117" s="142"/>
      <c r="EA117" s="142"/>
      <c r="EB117" s="142"/>
      <c r="EC117" s="142"/>
      <c r="ED117" s="142"/>
      <c r="EE117" s="142"/>
      <c r="EF117" s="142"/>
      <c r="EG117" s="142"/>
      <c r="EH117" s="142"/>
      <c r="EI117" s="142"/>
      <c r="EJ117" s="142"/>
      <c r="EK117" s="142"/>
      <c r="EL117" s="142"/>
      <c r="EM117" s="142"/>
      <c r="EN117" s="142"/>
      <c r="EO117" s="142"/>
      <c r="EP117" s="142"/>
      <c r="EQ117" s="142"/>
      <c r="ER117" s="142"/>
      <c r="ES117" s="142"/>
      <c r="ET117" s="142"/>
      <c r="EU117" s="142"/>
      <c r="EV117" s="142"/>
      <c r="EW117" s="142"/>
      <c r="EX117" s="142"/>
      <c r="EY117" s="142"/>
      <c r="EZ117" s="142"/>
      <c r="FA117" s="142"/>
      <c r="FB117" s="142"/>
      <c r="FC117" s="142"/>
      <c r="FD117" s="142"/>
      <c r="FE117" s="142"/>
      <c r="FF117" s="142"/>
      <c r="FG117" s="142"/>
      <c r="FH117" s="142"/>
      <c r="FI117" s="142"/>
      <c r="FJ117" s="142"/>
      <c r="FK117" s="142"/>
      <c r="FL117" s="142"/>
      <c r="FM117" s="142"/>
      <c r="FN117" s="142"/>
      <c r="FO117" s="142"/>
      <c r="FP117" s="142"/>
      <c r="FQ117" s="142"/>
      <c r="FR117" s="142"/>
      <c r="FS117" s="142"/>
      <c r="FT117" s="142"/>
      <c r="FU117" s="142"/>
      <c r="FV117" s="142"/>
      <c r="FW117" s="142"/>
      <c r="FX117" s="142"/>
      <c r="FY117" s="142"/>
      <c r="FZ117" s="142"/>
      <c r="GA117" s="142"/>
      <c r="GB117" s="142"/>
      <c r="GC117" s="142"/>
      <c r="GD117" s="142"/>
      <c r="GE117" s="142"/>
      <c r="GF117" s="142"/>
      <c r="GG117" s="142"/>
      <c r="GH117" s="142"/>
      <c r="GI117" s="142"/>
      <c r="GJ117" s="142"/>
      <c r="GK117" s="142"/>
      <c r="GL117" s="142"/>
      <c r="GM117" s="142"/>
      <c r="GN117" s="142"/>
      <c r="GO117" s="142"/>
      <c r="GP117" s="142"/>
      <c r="GQ117" s="142"/>
      <c r="GR117" s="142"/>
      <c r="GS117" s="142"/>
      <c r="GT117" s="142"/>
      <c r="GU117" s="142"/>
      <c r="GV117" s="142"/>
      <c r="GW117" s="142"/>
      <c r="GX117" s="142"/>
      <c r="GY117" s="142"/>
      <c r="GZ117" s="142"/>
      <c r="HA117" s="142"/>
      <c r="HB117" s="142"/>
      <c r="HC117" s="142"/>
      <c r="HD117" s="142"/>
      <c r="HE117" s="142"/>
      <c r="HF117" s="142"/>
      <c r="HG117" s="142"/>
      <c r="HH117" s="142"/>
      <c r="HI117" s="142"/>
      <c r="HJ117" s="142"/>
      <c r="HK117" s="142"/>
      <c r="HL117" s="142"/>
      <c r="HM117" s="142"/>
      <c r="HN117" s="142"/>
      <c r="HO117" s="142"/>
    </row>
    <row r="118" spans="1:223" x14ac:dyDescent="0.35">
      <c r="A118" s="314" t="s">
        <v>133</v>
      </c>
      <c r="B118" s="315"/>
      <c r="C118" s="315">
        <v>13</v>
      </c>
      <c r="D118" s="316"/>
      <c r="E118" s="316"/>
      <c r="F118" s="316"/>
      <c r="G118" s="316"/>
      <c r="H118" s="316"/>
      <c r="I118" s="316"/>
      <c r="J118" s="316"/>
      <c r="K118" s="316"/>
      <c r="L118" s="316"/>
      <c r="M118" s="316"/>
      <c r="N118" s="151"/>
      <c r="O118" s="155"/>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c r="CF118" s="142"/>
      <c r="CG118" s="142"/>
      <c r="CH118" s="142"/>
      <c r="CI118" s="142"/>
      <c r="CJ118" s="142"/>
      <c r="CK118" s="142"/>
      <c r="CL118" s="142"/>
      <c r="CM118" s="142"/>
      <c r="CN118" s="142"/>
      <c r="CO118" s="142"/>
      <c r="CP118" s="142"/>
      <c r="CQ118" s="142"/>
      <c r="CR118" s="142"/>
      <c r="CS118" s="142"/>
      <c r="CT118" s="142"/>
      <c r="CU118" s="142"/>
      <c r="CV118" s="142"/>
      <c r="CW118" s="142"/>
      <c r="CX118" s="142"/>
      <c r="CY118" s="142"/>
      <c r="CZ118" s="142"/>
      <c r="DA118" s="142"/>
      <c r="DB118" s="142"/>
      <c r="DC118" s="142"/>
      <c r="DD118" s="142"/>
      <c r="DE118" s="142"/>
      <c r="DF118" s="142"/>
      <c r="DG118" s="142"/>
      <c r="DH118" s="142"/>
      <c r="DI118" s="142"/>
      <c r="DJ118" s="142"/>
      <c r="DK118" s="142"/>
      <c r="DL118" s="142"/>
      <c r="DM118" s="142"/>
      <c r="DN118" s="142"/>
      <c r="DO118" s="142"/>
      <c r="DP118" s="142"/>
      <c r="DQ118" s="142"/>
      <c r="DR118" s="142"/>
      <c r="DS118" s="142"/>
      <c r="DT118" s="142"/>
      <c r="DU118" s="142"/>
      <c r="DV118" s="142"/>
      <c r="DW118" s="142"/>
      <c r="DX118" s="142"/>
      <c r="DY118" s="142"/>
      <c r="DZ118" s="142"/>
      <c r="EA118" s="142"/>
      <c r="EB118" s="142"/>
      <c r="EC118" s="142"/>
      <c r="ED118" s="142"/>
      <c r="EE118" s="142"/>
      <c r="EF118" s="142"/>
      <c r="EG118" s="142"/>
      <c r="EH118" s="142"/>
      <c r="EI118" s="142"/>
      <c r="EJ118" s="142"/>
      <c r="EK118" s="142"/>
      <c r="EL118" s="142"/>
      <c r="EM118" s="142"/>
      <c r="EN118" s="142"/>
      <c r="EO118" s="142"/>
      <c r="EP118" s="142"/>
      <c r="EQ118" s="142"/>
      <c r="ER118" s="142"/>
      <c r="ES118" s="142"/>
      <c r="ET118" s="142"/>
      <c r="EU118" s="142"/>
      <c r="EV118" s="142"/>
      <c r="EW118" s="142"/>
      <c r="EX118" s="142"/>
      <c r="EY118" s="142"/>
      <c r="EZ118" s="142"/>
      <c r="FA118" s="142"/>
      <c r="FB118" s="142"/>
      <c r="FC118" s="142"/>
      <c r="FD118" s="142"/>
      <c r="FE118" s="142"/>
      <c r="FF118" s="142"/>
      <c r="FG118" s="142"/>
      <c r="FH118" s="142"/>
      <c r="FI118" s="142"/>
      <c r="FJ118" s="142"/>
      <c r="FK118" s="142"/>
      <c r="FL118" s="142"/>
      <c r="FM118" s="142"/>
      <c r="FN118" s="142"/>
      <c r="FO118" s="142"/>
      <c r="FP118" s="142"/>
      <c r="FQ118" s="142"/>
      <c r="FR118" s="142"/>
      <c r="FS118" s="142"/>
      <c r="FT118" s="142"/>
      <c r="FU118" s="142"/>
      <c r="FV118" s="142"/>
      <c r="FW118" s="142"/>
      <c r="FX118" s="142"/>
      <c r="FY118" s="142"/>
      <c r="FZ118" s="142"/>
      <c r="GA118" s="142"/>
      <c r="GB118" s="142"/>
      <c r="GC118" s="142"/>
      <c r="GD118" s="142"/>
      <c r="GE118" s="142"/>
      <c r="GF118" s="142"/>
      <c r="GG118" s="142"/>
      <c r="GH118" s="142"/>
      <c r="GI118" s="142"/>
      <c r="GJ118" s="142"/>
      <c r="GK118" s="142"/>
      <c r="GL118" s="142"/>
      <c r="GM118" s="142"/>
      <c r="GN118" s="142"/>
      <c r="GO118" s="142"/>
      <c r="GP118" s="142"/>
      <c r="GQ118" s="142"/>
      <c r="GR118" s="142"/>
      <c r="GS118" s="142"/>
      <c r="GT118" s="142"/>
      <c r="GU118" s="142"/>
      <c r="GV118" s="142"/>
      <c r="GW118" s="142"/>
      <c r="GX118" s="142"/>
      <c r="GY118" s="142"/>
      <c r="GZ118" s="142"/>
      <c r="HA118" s="142"/>
      <c r="HB118" s="142"/>
      <c r="HC118" s="142"/>
      <c r="HD118" s="142"/>
      <c r="HE118" s="142"/>
      <c r="HF118" s="142"/>
      <c r="HG118" s="142"/>
      <c r="HH118" s="142"/>
      <c r="HI118" s="142"/>
      <c r="HJ118" s="142"/>
      <c r="HK118" s="142"/>
      <c r="HL118" s="142"/>
      <c r="HM118" s="142"/>
      <c r="HN118" s="142"/>
      <c r="HO118" s="142"/>
    </row>
    <row r="119" spans="1:223" x14ac:dyDescent="0.35">
      <c r="A119" s="314" t="s">
        <v>134</v>
      </c>
      <c r="B119" s="315"/>
      <c r="C119" s="315">
        <v>14</v>
      </c>
      <c r="D119" s="316"/>
      <c r="E119" s="316"/>
      <c r="F119" s="316"/>
      <c r="G119" s="316"/>
      <c r="H119" s="316"/>
      <c r="I119" s="316"/>
      <c r="J119" s="316"/>
      <c r="K119" s="316"/>
      <c r="L119" s="316"/>
      <c r="M119" s="316"/>
      <c r="N119" s="151"/>
      <c r="O119" s="155"/>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c r="CF119" s="142"/>
      <c r="CG119" s="142"/>
      <c r="CH119" s="142"/>
      <c r="CI119" s="142"/>
      <c r="CJ119" s="142"/>
      <c r="CK119" s="142"/>
      <c r="CL119" s="142"/>
      <c r="CM119" s="142"/>
      <c r="CN119" s="142"/>
      <c r="CO119" s="142"/>
      <c r="CP119" s="142"/>
      <c r="CQ119" s="142"/>
      <c r="CR119" s="142"/>
      <c r="CS119" s="142"/>
      <c r="CT119" s="142"/>
      <c r="CU119" s="142"/>
      <c r="CV119" s="142"/>
      <c r="CW119" s="142"/>
      <c r="CX119" s="142"/>
      <c r="CY119" s="142"/>
      <c r="CZ119" s="142"/>
      <c r="DA119" s="142"/>
      <c r="DB119" s="142"/>
      <c r="DC119" s="142"/>
      <c r="DD119" s="142"/>
      <c r="DE119" s="142"/>
      <c r="DF119" s="142"/>
      <c r="DG119" s="142"/>
      <c r="DH119" s="142"/>
      <c r="DI119" s="142"/>
      <c r="DJ119" s="142"/>
      <c r="DK119" s="142"/>
      <c r="DL119" s="142"/>
      <c r="DM119" s="142"/>
      <c r="DN119" s="142"/>
      <c r="DO119" s="142"/>
      <c r="DP119" s="142"/>
      <c r="DQ119" s="142"/>
      <c r="DR119" s="142"/>
      <c r="DS119" s="142"/>
      <c r="DT119" s="142"/>
      <c r="DU119" s="142"/>
      <c r="DV119" s="142"/>
      <c r="DW119" s="142"/>
      <c r="DX119" s="142"/>
      <c r="DY119" s="142"/>
      <c r="DZ119" s="142"/>
      <c r="EA119" s="142"/>
      <c r="EB119" s="142"/>
      <c r="EC119" s="142"/>
      <c r="ED119" s="142"/>
      <c r="EE119" s="142"/>
      <c r="EF119" s="142"/>
      <c r="EG119" s="142"/>
      <c r="EH119" s="142"/>
      <c r="EI119" s="142"/>
      <c r="EJ119" s="142"/>
      <c r="EK119" s="142"/>
      <c r="EL119" s="142"/>
      <c r="EM119" s="142"/>
      <c r="EN119" s="142"/>
      <c r="EO119" s="142"/>
      <c r="EP119" s="142"/>
      <c r="EQ119" s="142"/>
      <c r="ER119" s="142"/>
      <c r="ES119" s="142"/>
      <c r="ET119" s="142"/>
      <c r="EU119" s="142"/>
      <c r="EV119" s="142"/>
      <c r="EW119" s="142"/>
      <c r="EX119" s="142"/>
      <c r="EY119" s="142"/>
      <c r="EZ119" s="142"/>
      <c r="FA119" s="142"/>
      <c r="FB119" s="142"/>
      <c r="FC119" s="142"/>
      <c r="FD119" s="142"/>
      <c r="FE119" s="142"/>
      <c r="FF119" s="142"/>
      <c r="FG119" s="142"/>
      <c r="FH119" s="142"/>
      <c r="FI119" s="142"/>
      <c r="FJ119" s="142"/>
      <c r="FK119" s="142"/>
      <c r="FL119" s="142"/>
      <c r="FM119" s="142"/>
      <c r="FN119" s="142"/>
      <c r="FO119" s="142"/>
      <c r="FP119" s="142"/>
      <c r="FQ119" s="142"/>
      <c r="FR119" s="142"/>
      <c r="FS119" s="142"/>
      <c r="FT119" s="142"/>
      <c r="FU119" s="142"/>
      <c r="FV119" s="142"/>
      <c r="FW119" s="142"/>
      <c r="FX119" s="142"/>
      <c r="FY119" s="142"/>
      <c r="FZ119" s="142"/>
      <c r="GA119" s="142"/>
      <c r="GB119" s="142"/>
      <c r="GC119" s="142"/>
      <c r="GD119" s="142"/>
      <c r="GE119" s="142"/>
      <c r="GF119" s="142"/>
      <c r="GG119" s="142"/>
      <c r="GH119" s="142"/>
      <c r="GI119" s="142"/>
      <c r="GJ119" s="142"/>
      <c r="GK119" s="142"/>
      <c r="GL119" s="142"/>
      <c r="GM119" s="142"/>
      <c r="GN119" s="142"/>
      <c r="GO119" s="142"/>
      <c r="GP119" s="142"/>
      <c r="GQ119" s="142"/>
      <c r="GR119" s="142"/>
      <c r="GS119" s="142"/>
      <c r="GT119" s="142"/>
      <c r="GU119" s="142"/>
      <c r="GV119" s="142"/>
      <c r="GW119" s="142"/>
      <c r="GX119" s="142"/>
      <c r="GY119" s="142"/>
      <c r="GZ119" s="142"/>
      <c r="HA119" s="142"/>
      <c r="HB119" s="142"/>
      <c r="HC119" s="142"/>
      <c r="HD119" s="142"/>
      <c r="HE119" s="142"/>
      <c r="HF119" s="142"/>
      <c r="HG119" s="142"/>
      <c r="HH119" s="142"/>
      <c r="HI119" s="142"/>
      <c r="HJ119" s="142"/>
      <c r="HK119" s="142"/>
      <c r="HL119" s="142"/>
      <c r="HM119" s="142"/>
      <c r="HN119" s="142"/>
      <c r="HO119" s="142"/>
    </row>
    <row r="120" spans="1:223" x14ac:dyDescent="0.35">
      <c r="A120" s="314" t="s">
        <v>135</v>
      </c>
      <c r="B120" s="315"/>
      <c r="C120" s="315">
        <v>15</v>
      </c>
      <c r="D120" s="316"/>
      <c r="E120" s="316"/>
      <c r="F120" s="316"/>
      <c r="G120" s="316"/>
      <c r="H120" s="316"/>
      <c r="I120" s="316"/>
      <c r="J120" s="316"/>
      <c r="K120" s="316"/>
      <c r="L120" s="316"/>
      <c r="M120" s="316"/>
      <c r="N120" s="151"/>
      <c r="O120" s="155"/>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c r="CF120" s="142"/>
      <c r="CG120" s="142"/>
      <c r="CH120" s="142"/>
      <c r="CI120" s="142"/>
      <c r="CJ120" s="142"/>
      <c r="CK120" s="142"/>
      <c r="CL120" s="142"/>
      <c r="CM120" s="142"/>
      <c r="CN120" s="142"/>
      <c r="CO120" s="142"/>
      <c r="CP120" s="142"/>
      <c r="CQ120" s="142"/>
      <c r="CR120" s="142"/>
      <c r="CS120" s="142"/>
      <c r="CT120" s="142"/>
      <c r="CU120" s="142"/>
      <c r="CV120" s="142"/>
      <c r="CW120" s="142"/>
      <c r="CX120" s="142"/>
      <c r="CY120" s="142"/>
      <c r="CZ120" s="142"/>
      <c r="DA120" s="142"/>
      <c r="DB120" s="142"/>
      <c r="DC120" s="142"/>
      <c r="DD120" s="142"/>
      <c r="DE120" s="142"/>
      <c r="DF120" s="142"/>
      <c r="DG120" s="142"/>
      <c r="DH120" s="142"/>
      <c r="DI120" s="142"/>
      <c r="DJ120" s="142"/>
      <c r="DK120" s="142"/>
      <c r="DL120" s="142"/>
      <c r="DM120" s="142"/>
      <c r="DN120" s="142"/>
      <c r="DO120" s="142"/>
      <c r="DP120" s="142"/>
      <c r="DQ120" s="142"/>
      <c r="DR120" s="142"/>
      <c r="DS120" s="142"/>
      <c r="DT120" s="142"/>
      <c r="DU120" s="142"/>
      <c r="DV120" s="142"/>
      <c r="DW120" s="142"/>
      <c r="DX120" s="142"/>
      <c r="DY120" s="142"/>
      <c r="DZ120" s="142"/>
      <c r="EA120" s="142"/>
      <c r="EB120" s="142"/>
      <c r="EC120" s="142"/>
      <c r="ED120" s="142"/>
      <c r="EE120" s="142"/>
      <c r="EF120" s="142"/>
      <c r="EG120" s="142"/>
      <c r="EH120" s="142"/>
      <c r="EI120" s="142"/>
      <c r="EJ120" s="142"/>
      <c r="EK120" s="142"/>
      <c r="EL120" s="142"/>
      <c r="EM120" s="142"/>
      <c r="EN120" s="142"/>
      <c r="EO120" s="142"/>
      <c r="EP120" s="142"/>
      <c r="EQ120" s="142"/>
      <c r="ER120" s="142"/>
      <c r="ES120" s="142"/>
      <c r="ET120" s="142"/>
      <c r="EU120" s="142"/>
      <c r="EV120" s="142"/>
      <c r="EW120" s="142"/>
      <c r="EX120" s="142"/>
      <c r="EY120" s="142"/>
      <c r="EZ120" s="142"/>
      <c r="FA120" s="142"/>
      <c r="FB120" s="142"/>
      <c r="FC120" s="142"/>
      <c r="FD120" s="142"/>
      <c r="FE120" s="142"/>
      <c r="FF120" s="142"/>
      <c r="FG120" s="142"/>
      <c r="FH120" s="142"/>
      <c r="FI120" s="142"/>
      <c r="FJ120" s="142"/>
      <c r="FK120" s="142"/>
      <c r="FL120" s="142"/>
      <c r="FM120" s="142"/>
      <c r="FN120" s="142"/>
      <c r="FO120" s="142"/>
      <c r="FP120" s="142"/>
      <c r="FQ120" s="142"/>
      <c r="FR120" s="142"/>
      <c r="FS120" s="142"/>
      <c r="FT120" s="142"/>
      <c r="FU120" s="142"/>
      <c r="FV120" s="142"/>
      <c r="FW120" s="142"/>
      <c r="FX120" s="142"/>
      <c r="FY120" s="142"/>
      <c r="FZ120" s="142"/>
      <c r="GA120" s="142"/>
      <c r="GB120" s="142"/>
      <c r="GC120" s="142"/>
      <c r="GD120" s="142"/>
      <c r="GE120" s="142"/>
      <c r="GF120" s="142"/>
      <c r="GG120" s="142"/>
      <c r="GH120" s="142"/>
      <c r="GI120" s="142"/>
      <c r="GJ120" s="142"/>
      <c r="GK120" s="142"/>
      <c r="GL120" s="142"/>
      <c r="GM120" s="142"/>
      <c r="GN120" s="142"/>
      <c r="GO120" s="142"/>
      <c r="GP120" s="142"/>
      <c r="GQ120" s="142"/>
      <c r="GR120" s="142"/>
      <c r="GS120" s="142"/>
      <c r="GT120" s="142"/>
      <c r="GU120" s="142"/>
      <c r="GV120" s="142"/>
      <c r="GW120" s="142"/>
      <c r="GX120" s="142"/>
      <c r="GY120" s="142"/>
      <c r="GZ120" s="142"/>
      <c r="HA120" s="142"/>
      <c r="HB120" s="142"/>
      <c r="HC120" s="142"/>
      <c r="HD120" s="142"/>
      <c r="HE120" s="142"/>
      <c r="HF120" s="142"/>
      <c r="HG120" s="142"/>
      <c r="HH120" s="142"/>
      <c r="HI120" s="142"/>
      <c r="HJ120" s="142"/>
      <c r="HK120" s="142"/>
      <c r="HL120" s="142"/>
      <c r="HM120" s="142"/>
      <c r="HN120" s="142"/>
      <c r="HO120" s="142"/>
    </row>
    <row r="121" spans="1:223" x14ac:dyDescent="0.35">
      <c r="A121" s="314" t="s">
        <v>136</v>
      </c>
      <c r="B121" s="315"/>
      <c r="C121" s="315">
        <v>16</v>
      </c>
      <c r="D121" s="316"/>
      <c r="E121" s="316"/>
      <c r="F121" s="316"/>
      <c r="G121" s="316"/>
      <c r="H121" s="316"/>
      <c r="I121" s="316"/>
      <c r="J121" s="316"/>
      <c r="K121" s="316"/>
      <c r="L121" s="316"/>
      <c r="M121" s="316"/>
      <c r="N121" s="151"/>
      <c r="O121" s="155"/>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c r="CF121" s="142"/>
      <c r="CG121" s="142"/>
      <c r="CH121" s="142"/>
      <c r="CI121" s="142"/>
      <c r="CJ121" s="142"/>
      <c r="CK121" s="142"/>
      <c r="CL121" s="142"/>
      <c r="CM121" s="142"/>
      <c r="CN121" s="142"/>
      <c r="CO121" s="142"/>
      <c r="CP121" s="142"/>
      <c r="CQ121" s="142"/>
      <c r="CR121" s="142"/>
      <c r="CS121" s="142"/>
      <c r="CT121" s="142"/>
      <c r="CU121" s="142"/>
      <c r="CV121" s="142"/>
      <c r="CW121" s="142"/>
      <c r="CX121" s="142"/>
      <c r="CY121" s="142"/>
      <c r="CZ121" s="142"/>
      <c r="DA121" s="142"/>
      <c r="DB121" s="142"/>
      <c r="DC121" s="142"/>
      <c r="DD121" s="142"/>
      <c r="DE121" s="142"/>
      <c r="DF121" s="142"/>
      <c r="DG121" s="142"/>
      <c r="DH121" s="142"/>
      <c r="DI121" s="142"/>
      <c r="DJ121" s="142"/>
      <c r="DK121" s="142"/>
      <c r="DL121" s="142"/>
      <c r="DM121" s="142"/>
      <c r="DN121" s="142"/>
      <c r="DO121" s="142"/>
      <c r="DP121" s="142"/>
      <c r="DQ121" s="142"/>
      <c r="DR121" s="142"/>
      <c r="DS121" s="142"/>
      <c r="DT121" s="142"/>
      <c r="DU121" s="142"/>
      <c r="DV121" s="142"/>
      <c r="DW121" s="142"/>
      <c r="DX121" s="142"/>
      <c r="DY121" s="142"/>
      <c r="DZ121" s="142"/>
      <c r="EA121" s="142"/>
      <c r="EB121" s="142"/>
      <c r="EC121" s="142"/>
      <c r="ED121" s="142"/>
      <c r="EE121" s="142"/>
      <c r="EF121" s="142"/>
      <c r="EG121" s="142"/>
      <c r="EH121" s="142"/>
      <c r="EI121" s="142"/>
      <c r="EJ121" s="142"/>
      <c r="EK121" s="142"/>
      <c r="EL121" s="142"/>
      <c r="EM121" s="142"/>
      <c r="EN121" s="142"/>
      <c r="EO121" s="142"/>
      <c r="EP121" s="142"/>
      <c r="EQ121" s="142"/>
      <c r="ER121" s="142"/>
      <c r="ES121" s="142"/>
      <c r="ET121" s="142"/>
      <c r="EU121" s="142"/>
      <c r="EV121" s="142"/>
      <c r="EW121" s="142"/>
      <c r="EX121" s="142"/>
      <c r="EY121" s="142"/>
      <c r="EZ121" s="142"/>
      <c r="FA121" s="142"/>
      <c r="FB121" s="142"/>
      <c r="FC121" s="142"/>
      <c r="FD121" s="142"/>
      <c r="FE121" s="142"/>
      <c r="FF121" s="142"/>
      <c r="FG121" s="142"/>
      <c r="FH121" s="142"/>
      <c r="FI121" s="142"/>
      <c r="FJ121" s="142"/>
      <c r="FK121" s="142"/>
      <c r="FL121" s="142"/>
      <c r="FM121" s="142"/>
      <c r="FN121" s="142"/>
      <c r="FO121" s="142"/>
      <c r="FP121" s="142"/>
      <c r="FQ121" s="142"/>
      <c r="FR121" s="142"/>
      <c r="FS121" s="142"/>
      <c r="FT121" s="142"/>
      <c r="FU121" s="142"/>
      <c r="FV121" s="142"/>
      <c r="FW121" s="142"/>
      <c r="FX121" s="142"/>
      <c r="FY121" s="142"/>
      <c r="FZ121" s="142"/>
      <c r="GA121" s="142"/>
      <c r="GB121" s="142"/>
      <c r="GC121" s="142"/>
      <c r="GD121" s="142"/>
      <c r="GE121" s="142"/>
      <c r="GF121" s="142"/>
      <c r="GG121" s="142"/>
      <c r="GH121" s="142"/>
      <c r="GI121" s="142"/>
      <c r="GJ121" s="142"/>
      <c r="GK121" s="142"/>
      <c r="GL121" s="142"/>
      <c r="GM121" s="142"/>
      <c r="GN121" s="142"/>
      <c r="GO121" s="142"/>
      <c r="GP121" s="142"/>
      <c r="GQ121" s="142"/>
      <c r="GR121" s="142"/>
      <c r="GS121" s="142"/>
      <c r="GT121" s="142"/>
      <c r="GU121" s="142"/>
      <c r="GV121" s="142"/>
      <c r="GW121" s="142"/>
      <c r="GX121" s="142"/>
      <c r="GY121" s="142"/>
      <c r="GZ121" s="142"/>
      <c r="HA121" s="142"/>
      <c r="HB121" s="142"/>
      <c r="HC121" s="142"/>
      <c r="HD121" s="142"/>
      <c r="HE121" s="142"/>
      <c r="HF121" s="142"/>
      <c r="HG121" s="142"/>
      <c r="HH121" s="142"/>
      <c r="HI121" s="142"/>
      <c r="HJ121" s="142"/>
      <c r="HK121" s="142"/>
      <c r="HL121" s="142"/>
      <c r="HM121" s="142"/>
      <c r="HN121" s="142"/>
      <c r="HO121" s="142"/>
    </row>
    <row r="122" spans="1:223" x14ac:dyDescent="0.35">
      <c r="A122" s="314" t="s">
        <v>137</v>
      </c>
      <c r="B122" s="315"/>
      <c r="C122" s="315">
        <v>17</v>
      </c>
      <c r="D122" s="316"/>
      <c r="E122" s="316"/>
      <c r="F122" s="316"/>
      <c r="G122" s="316"/>
      <c r="H122" s="316"/>
      <c r="I122" s="316"/>
      <c r="J122" s="316"/>
      <c r="K122" s="316"/>
      <c r="L122" s="316"/>
      <c r="M122" s="316"/>
      <c r="N122" s="151"/>
      <c r="O122" s="155"/>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c r="CF122" s="142"/>
      <c r="CG122" s="142"/>
      <c r="CH122" s="142"/>
      <c r="CI122" s="142"/>
      <c r="CJ122" s="142"/>
      <c r="CK122" s="142"/>
      <c r="CL122" s="142"/>
      <c r="CM122" s="142"/>
      <c r="CN122" s="142"/>
      <c r="CO122" s="142"/>
      <c r="CP122" s="142"/>
      <c r="CQ122" s="142"/>
      <c r="CR122" s="142"/>
      <c r="CS122" s="142"/>
      <c r="CT122" s="142"/>
      <c r="CU122" s="142"/>
      <c r="CV122" s="142"/>
      <c r="CW122" s="142"/>
      <c r="CX122" s="142"/>
      <c r="CY122" s="142"/>
      <c r="CZ122" s="142"/>
      <c r="DA122" s="142"/>
      <c r="DB122" s="142"/>
      <c r="DC122" s="142"/>
      <c r="DD122" s="142"/>
      <c r="DE122" s="142"/>
      <c r="DF122" s="142"/>
      <c r="DG122" s="142"/>
      <c r="DH122" s="142"/>
      <c r="DI122" s="142"/>
      <c r="DJ122" s="142"/>
      <c r="DK122" s="142"/>
      <c r="DL122" s="142"/>
      <c r="DM122" s="142"/>
      <c r="DN122" s="142"/>
      <c r="DO122" s="142"/>
      <c r="DP122" s="142"/>
      <c r="DQ122" s="142"/>
      <c r="DR122" s="142"/>
      <c r="DS122" s="142"/>
      <c r="DT122" s="142"/>
      <c r="DU122" s="142"/>
      <c r="DV122" s="142"/>
      <c r="DW122" s="142"/>
      <c r="DX122" s="142"/>
      <c r="DY122" s="142"/>
      <c r="DZ122" s="142"/>
      <c r="EA122" s="142"/>
      <c r="EB122" s="142"/>
      <c r="EC122" s="142"/>
      <c r="ED122" s="142"/>
      <c r="EE122" s="142"/>
      <c r="EF122" s="142"/>
      <c r="EG122" s="142"/>
      <c r="EH122" s="142"/>
      <c r="EI122" s="142"/>
      <c r="EJ122" s="142"/>
      <c r="EK122" s="142"/>
      <c r="EL122" s="142"/>
      <c r="EM122" s="142"/>
      <c r="EN122" s="142"/>
      <c r="EO122" s="142"/>
      <c r="EP122" s="142"/>
      <c r="EQ122" s="142"/>
      <c r="ER122" s="142"/>
      <c r="ES122" s="142"/>
      <c r="ET122" s="142"/>
      <c r="EU122" s="142"/>
      <c r="EV122" s="142"/>
      <c r="EW122" s="142"/>
      <c r="EX122" s="142"/>
      <c r="EY122" s="142"/>
      <c r="EZ122" s="142"/>
      <c r="FA122" s="142"/>
      <c r="FB122" s="142"/>
      <c r="FC122" s="142"/>
      <c r="FD122" s="142"/>
      <c r="FE122" s="142"/>
      <c r="FF122" s="142"/>
      <c r="FG122" s="142"/>
      <c r="FH122" s="142"/>
      <c r="FI122" s="142"/>
      <c r="FJ122" s="142"/>
      <c r="FK122" s="142"/>
      <c r="FL122" s="142"/>
      <c r="FM122" s="142"/>
      <c r="FN122" s="142"/>
      <c r="FO122" s="142"/>
      <c r="FP122" s="142"/>
      <c r="FQ122" s="142"/>
      <c r="FR122" s="142"/>
      <c r="FS122" s="142"/>
      <c r="FT122" s="142"/>
      <c r="FU122" s="142"/>
      <c r="FV122" s="142"/>
      <c r="FW122" s="142"/>
      <c r="FX122" s="142"/>
      <c r="FY122" s="142"/>
      <c r="FZ122" s="142"/>
      <c r="GA122" s="142"/>
      <c r="GB122" s="142"/>
      <c r="GC122" s="142"/>
      <c r="GD122" s="142"/>
      <c r="GE122" s="142"/>
      <c r="GF122" s="142"/>
      <c r="GG122" s="142"/>
      <c r="GH122" s="142"/>
      <c r="GI122" s="142"/>
      <c r="GJ122" s="142"/>
      <c r="GK122" s="142"/>
      <c r="GL122" s="142"/>
      <c r="GM122" s="142"/>
      <c r="GN122" s="142"/>
      <c r="GO122" s="142"/>
      <c r="GP122" s="142"/>
      <c r="GQ122" s="142"/>
      <c r="GR122" s="142"/>
      <c r="GS122" s="142"/>
      <c r="GT122" s="142"/>
      <c r="GU122" s="142"/>
      <c r="GV122" s="142"/>
      <c r="GW122" s="142"/>
      <c r="GX122" s="142"/>
      <c r="GY122" s="142"/>
      <c r="GZ122" s="142"/>
      <c r="HA122" s="142"/>
      <c r="HB122" s="142"/>
      <c r="HC122" s="142"/>
      <c r="HD122" s="142"/>
      <c r="HE122" s="142"/>
      <c r="HF122" s="142"/>
      <c r="HG122" s="142"/>
      <c r="HH122" s="142"/>
      <c r="HI122" s="142"/>
      <c r="HJ122" s="142"/>
      <c r="HK122" s="142"/>
      <c r="HL122" s="142"/>
      <c r="HM122" s="142"/>
      <c r="HN122" s="142"/>
      <c r="HO122" s="142"/>
    </row>
    <row r="123" spans="1:223" x14ac:dyDescent="0.35">
      <c r="A123" s="314" t="s">
        <v>138</v>
      </c>
      <c r="B123" s="315"/>
      <c r="C123" s="315">
        <v>18</v>
      </c>
      <c r="D123" s="316"/>
      <c r="E123" s="316"/>
      <c r="F123" s="316"/>
      <c r="G123" s="316"/>
      <c r="H123" s="316"/>
      <c r="I123" s="316"/>
      <c r="J123" s="316"/>
      <c r="K123" s="316"/>
      <c r="L123" s="316"/>
      <c r="M123" s="316"/>
      <c r="N123" s="151"/>
      <c r="O123" s="155"/>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c r="CF123" s="142"/>
      <c r="CG123" s="142"/>
      <c r="CH123" s="142"/>
      <c r="CI123" s="142"/>
      <c r="CJ123" s="142"/>
      <c r="CK123" s="142"/>
      <c r="CL123" s="142"/>
      <c r="CM123" s="142"/>
      <c r="CN123" s="142"/>
      <c r="CO123" s="142"/>
      <c r="CP123" s="142"/>
      <c r="CQ123" s="142"/>
      <c r="CR123" s="142"/>
      <c r="CS123" s="142"/>
      <c r="CT123" s="142"/>
      <c r="CU123" s="142"/>
      <c r="CV123" s="142"/>
      <c r="CW123" s="142"/>
      <c r="CX123" s="142"/>
      <c r="CY123" s="142"/>
      <c r="CZ123" s="142"/>
      <c r="DA123" s="142"/>
      <c r="DB123" s="142"/>
      <c r="DC123" s="142"/>
      <c r="DD123" s="142"/>
      <c r="DE123" s="142"/>
      <c r="DF123" s="142"/>
      <c r="DG123" s="142"/>
      <c r="DH123" s="142"/>
      <c r="DI123" s="142"/>
      <c r="DJ123" s="142"/>
      <c r="DK123" s="142"/>
      <c r="DL123" s="142"/>
      <c r="DM123" s="142"/>
      <c r="DN123" s="142"/>
      <c r="DO123" s="142"/>
      <c r="DP123" s="142"/>
      <c r="DQ123" s="142"/>
      <c r="DR123" s="142"/>
      <c r="DS123" s="142"/>
      <c r="DT123" s="142"/>
      <c r="DU123" s="142"/>
      <c r="DV123" s="142"/>
      <c r="DW123" s="142"/>
      <c r="DX123" s="142"/>
      <c r="DY123" s="142"/>
      <c r="DZ123" s="142"/>
      <c r="EA123" s="142"/>
      <c r="EB123" s="142"/>
      <c r="EC123" s="142"/>
      <c r="ED123" s="142"/>
      <c r="EE123" s="142"/>
      <c r="EF123" s="142"/>
      <c r="EG123" s="142"/>
      <c r="EH123" s="142"/>
      <c r="EI123" s="142"/>
      <c r="EJ123" s="142"/>
      <c r="EK123" s="142"/>
      <c r="EL123" s="142"/>
      <c r="EM123" s="142"/>
      <c r="EN123" s="142"/>
      <c r="EO123" s="142"/>
      <c r="EP123" s="142"/>
      <c r="EQ123" s="142"/>
      <c r="ER123" s="142"/>
      <c r="ES123" s="142"/>
      <c r="ET123" s="142"/>
      <c r="EU123" s="142"/>
      <c r="EV123" s="142"/>
      <c r="EW123" s="142"/>
      <c r="EX123" s="142"/>
      <c r="EY123" s="142"/>
      <c r="EZ123" s="142"/>
      <c r="FA123" s="142"/>
      <c r="FB123" s="142"/>
      <c r="FC123" s="142"/>
      <c r="FD123" s="142"/>
      <c r="FE123" s="142"/>
      <c r="FF123" s="142"/>
      <c r="FG123" s="142"/>
      <c r="FH123" s="142"/>
      <c r="FI123" s="142"/>
      <c r="FJ123" s="142"/>
      <c r="FK123" s="142"/>
      <c r="FL123" s="142"/>
      <c r="FM123" s="142"/>
      <c r="FN123" s="142"/>
      <c r="FO123" s="142"/>
      <c r="FP123" s="142"/>
      <c r="FQ123" s="142"/>
      <c r="FR123" s="142"/>
      <c r="FS123" s="142"/>
      <c r="FT123" s="142"/>
      <c r="FU123" s="142"/>
      <c r="FV123" s="142"/>
      <c r="FW123" s="142"/>
      <c r="FX123" s="142"/>
      <c r="FY123" s="142"/>
      <c r="FZ123" s="142"/>
      <c r="GA123" s="142"/>
      <c r="GB123" s="142"/>
      <c r="GC123" s="142"/>
      <c r="GD123" s="142"/>
      <c r="GE123" s="142"/>
      <c r="GF123" s="142"/>
      <c r="GG123" s="142"/>
      <c r="GH123" s="142"/>
      <c r="GI123" s="142"/>
      <c r="GJ123" s="142"/>
      <c r="GK123" s="142"/>
      <c r="GL123" s="142"/>
      <c r="GM123" s="142"/>
      <c r="GN123" s="142"/>
      <c r="GO123" s="142"/>
      <c r="GP123" s="142"/>
      <c r="GQ123" s="142"/>
      <c r="GR123" s="142"/>
      <c r="GS123" s="142"/>
      <c r="GT123" s="142"/>
      <c r="GU123" s="142"/>
      <c r="GV123" s="142"/>
      <c r="GW123" s="142"/>
      <c r="GX123" s="142"/>
      <c r="GY123" s="142"/>
      <c r="GZ123" s="142"/>
      <c r="HA123" s="142"/>
      <c r="HB123" s="142"/>
      <c r="HC123" s="142"/>
      <c r="HD123" s="142"/>
      <c r="HE123" s="142"/>
      <c r="HF123" s="142"/>
      <c r="HG123" s="142"/>
      <c r="HH123" s="142"/>
      <c r="HI123" s="142"/>
      <c r="HJ123" s="142"/>
      <c r="HK123" s="142"/>
      <c r="HL123" s="142"/>
      <c r="HM123" s="142"/>
      <c r="HN123" s="142"/>
      <c r="HO123" s="142"/>
    </row>
    <row r="124" spans="1:223" x14ac:dyDescent="0.35">
      <c r="A124" s="314" t="s">
        <v>139</v>
      </c>
      <c r="B124" s="315"/>
      <c r="C124" s="315">
        <v>19</v>
      </c>
      <c r="D124" s="316"/>
      <c r="E124" s="316"/>
      <c r="F124" s="316"/>
      <c r="G124" s="316"/>
      <c r="H124" s="316"/>
      <c r="I124" s="316"/>
      <c r="J124" s="316"/>
      <c r="K124" s="316"/>
      <c r="L124" s="316"/>
      <c r="M124" s="316"/>
      <c r="N124" s="151"/>
      <c r="O124" s="155"/>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c r="CF124" s="142"/>
      <c r="CG124" s="142"/>
      <c r="CH124" s="142"/>
      <c r="CI124" s="142"/>
      <c r="CJ124" s="142"/>
      <c r="CK124" s="142"/>
      <c r="CL124" s="142"/>
      <c r="CM124" s="142"/>
      <c r="CN124" s="142"/>
      <c r="CO124" s="142"/>
      <c r="CP124" s="142"/>
      <c r="CQ124" s="142"/>
      <c r="CR124" s="142"/>
      <c r="CS124" s="142"/>
      <c r="CT124" s="142"/>
      <c r="CU124" s="142"/>
      <c r="CV124" s="142"/>
      <c r="CW124" s="142"/>
      <c r="CX124" s="142"/>
      <c r="CY124" s="142"/>
      <c r="CZ124" s="142"/>
      <c r="DA124" s="142"/>
      <c r="DB124" s="142"/>
      <c r="DC124" s="142"/>
      <c r="DD124" s="142"/>
      <c r="DE124" s="142"/>
      <c r="DF124" s="142"/>
      <c r="DG124" s="142"/>
      <c r="DH124" s="142"/>
      <c r="DI124" s="142"/>
      <c r="DJ124" s="142"/>
      <c r="DK124" s="142"/>
      <c r="DL124" s="142"/>
      <c r="DM124" s="142"/>
      <c r="DN124" s="142"/>
      <c r="DO124" s="142"/>
      <c r="DP124" s="142"/>
      <c r="DQ124" s="142"/>
      <c r="DR124" s="142"/>
      <c r="DS124" s="142"/>
      <c r="DT124" s="142"/>
      <c r="DU124" s="142"/>
      <c r="DV124" s="142"/>
      <c r="DW124" s="142"/>
      <c r="DX124" s="142"/>
      <c r="DY124" s="142"/>
      <c r="DZ124" s="142"/>
      <c r="EA124" s="142"/>
      <c r="EB124" s="142"/>
      <c r="EC124" s="142"/>
      <c r="ED124" s="142"/>
      <c r="EE124" s="142"/>
      <c r="EF124" s="142"/>
      <c r="EG124" s="142"/>
      <c r="EH124" s="142"/>
      <c r="EI124" s="142"/>
      <c r="EJ124" s="142"/>
      <c r="EK124" s="142"/>
      <c r="EL124" s="142"/>
      <c r="EM124" s="142"/>
      <c r="EN124" s="142"/>
      <c r="EO124" s="142"/>
      <c r="EP124" s="142"/>
      <c r="EQ124" s="142"/>
      <c r="ER124" s="142"/>
      <c r="ES124" s="142"/>
      <c r="ET124" s="142"/>
      <c r="EU124" s="142"/>
      <c r="EV124" s="142"/>
      <c r="EW124" s="142"/>
      <c r="EX124" s="142"/>
      <c r="EY124" s="142"/>
      <c r="EZ124" s="142"/>
      <c r="FA124" s="142"/>
      <c r="FB124" s="142"/>
      <c r="FC124" s="142"/>
      <c r="FD124" s="142"/>
      <c r="FE124" s="142"/>
      <c r="FF124" s="142"/>
      <c r="FG124" s="142"/>
      <c r="FH124" s="142"/>
      <c r="FI124" s="142"/>
      <c r="FJ124" s="142"/>
      <c r="FK124" s="142"/>
      <c r="FL124" s="142"/>
      <c r="FM124" s="142"/>
      <c r="FN124" s="142"/>
      <c r="FO124" s="142"/>
      <c r="FP124" s="142"/>
      <c r="FQ124" s="142"/>
      <c r="FR124" s="142"/>
      <c r="FS124" s="142"/>
      <c r="FT124" s="142"/>
      <c r="FU124" s="142"/>
      <c r="FV124" s="142"/>
      <c r="FW124" s="142"/>
      <c r="FX124" s="142"/>
      <c r="FY124" s="142"/>
      <c r="FZ124" s="142"/>
      <c r="GA124" s="142"/>
      <c r="GB124" s="142"/>
      <c r="GC124" s="142"/>
      <c r="GD124" s="142"/>
      <c r="GE124" s="142"/>
      <c r="GF124" s="142"/>
      <c r="GG124" s="142"/>
      <c r="GH124" s="142"/>
      <c r="GI124" s="142"/>
      <c r="GJ124" s="142"/>
      <c r="GK124" s="142"/>
      <c r="GL124" s="142"/>
      <c r="GM124" s="142"/>
      <c r="GN124" s="142"/>
      <c r="GO124" s="142"/>
      <c r="GP124" s="142"/>
      <c r="GQ124" s="142"/>
      <c r="GR124" s="142"/>
      <c r="GS124" s="142"/>
      <c r="GT124" s="142"/>
      <c r="GU124" s="142"/>
      <c r="GV124" s="142"/>
      <c r="GW124" s="142"/>
      <c r="GX124" s="142"/>
      <c r="GY124" s="142"/>
      <c r="GZ124" s="142"/>
      <c r="HA124" s="142"/>
      <c r="HB124" s="142"/>
      <c r="HC124" s="142"/>
      <c r="HD124" s="142"/>
      <c r="HE124" s="142"/>
      <c r="HF124" s="142"/>
      <c r="HG124" s="142"/>
      <c r="HH124" s="142"/>
      <c r="HI124" s="142"/>
      <c r="HJ124" s="142"/>
      <c r="HK124" s="142"/>
      <c r="HL124" s="142"/>
      <c r="HM124" s="142"/>
      <c r="HN124" s="142"/>
      <c r="HO124" s="142"/>
    </row>
    <row r="125" spans="1:223" x14ac:dyDescent="0.35">
      <c r="A125" s="314" t="s">
        <v>140</v>
      </c>
      <c r="B125" s="315"/>
      <c r="C125" s="315">
        <v>20</v>
      </c>
      <c r="D125" s="316"/>
      <c r="E125" s="316"/>
      <c r="F125" s="316"/>
      <c r="G125" s="316"/>
      <c r="H125" s="316"/>
      <c r="I125" s="316"/>
      <c r="J125" s="316"/>
      <c r="K125" s="316"/>
      <c r="L125" s="316"/>
      <c r="M125" s="316"/>
      <c r="N125" s="151"/>
      <c r="O125" s="155"/>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c r="CF125" s="142"/>
      <c r="CG125" s="142"/>
      <c r="CH125" s="142"/>
      <c r="CI125" s="142"/>
      <c r="CJ125" s="142"/>
      <c r="CK125" s="142"/>
      <c r="CL125" s="142"/>
      <c r="CM125" s="142"/>
      <c r="CN125" s="142"/>
      <c r="CO125" s="142"/>
      <c r="CP125" s="142"/>
      <c r="CQ125" s="142"/>
      <c r="CR125" s="142"/>
      <c r="CS125" s="142"/>
      <c r="CT125" s="142"/>
      <c r="CU125" s="142"/>
      <c r="CV125" s="142"/>
      <c r="CW125" s="142"/>
      <c r="CX125" s="142"/>
      <c r="CY125" s="142"/>
      <c r="CZ125" s="142"/>
      <c r="DA125" s="142"/>
      <c r="DB125" s="142"/>
      <c r="DC125" s="142"/>
      <c r="DD125" s="142"/>
      <c r="DE125" s="142"/>
      <c r="DF125" s="142"/>
      <c r="DG125" s="142"/>
      <c r="DH125" s="142"/>
      <c r="DI125" s="142"/>
      <c r="DJ125" s="142"/>
      <c r="DK125" s="142"/>
      <c r="DL125" s="142"/>
      <c r="DM125" s="142"/>
      <c r="DN125" s="142"/>
      <c r="DO125" s="142"/>
      <c r="DP125" s="142"/>
      <c r="DQ125" s="142"/>
      <c r="DR125" s="142"/>
      <c r="DS125" s="142"/>
      <c r="DT125" s="142"/>
      <c r="DU125" s="142"/>
      <c r="DV125" s="142"/>
      <c r="DW125" s="142"/>
      <c r="DX125" s="142"/>
      <c r="DY125" s="142"/>
      <c r="DZ125" s="142"/>
      <c r="EA125" s="142"/>
      <c r="EB125" s="142"/>
      <c r="EC125" s="142"/>
      <c r="ED125" s="142"/>
      <c r="EE125" s="142"/>
      <c r="EF125" s="142"/>
      <c r="EG125" s="142"/>
      <c r="EH125" s="142"/>
      <c r="EI125" s="142"/>
      <c r="EJ125" s="142"/>
      <c r="EK125" s="142"/>
      <c r="EL125" s="142"/>
      <c r="EM125" s="142"/>
      <c r="EN125" s="142"/>
      <c r="EO125" s="142"/>
      <c r="EP125" s="142"/>
      <c r="EQ125" s="142"/>
      <c r="ER125" s="142"/>
      <c r="ES125" s="142"/>
      <c r="ET125" s="142"/>
      <c r="EU125" s="142"/>
      <c r="EV125" s="142"/>
      <c r="EW125" s="142"/>
      <c r="EX125" s="142"/>
      <c r="EY125" s="142"/>
      <c r="EZ125" s="142"/>
      <c r="FA125" s="142"/>
      <c r="FB125" s="142"/>
      <c r="FC125" s="142"/>
      <c r="FD125" s="142"/>
      <c r="FE125" s="142"/>
      <c r="FF125" s="142"/>
      <c r="FG125" s="142"/>
      <c r="FH125" s="142"/>
      <c r="FI125" s="142"/>
      <c r="FJ125" s="142"/>
      <c r="FK125" s="142"/>
      <c r="FL125" s="142"/>
      <c r="FM125" s="142"/>
      <c r="FN125" s="142"/>
      <c r="FO125" s="142"/>
      <c r="FP125" s="142"/>
      <c r="FQ125" s="142"/>
      <c r="FR125" s="142"/>
      <c r="FS125" s="142"/>
      <c r="FT125" s="142"/>
      <c r="FU125" s="142"/>
      <c r="FV125" s="142"/>
      <c r="FW125" s="142"/>
      <c r="FX125" s="142"/>
      <c r="FY125" s="142"/>
      <c r="FZ125" s="142"/>
      <c r="GA125" s="142"/>
      <c r="GB125" s="142"/>
      <c r="GC125" s="142"/>
      <c r="GD125" s="142"/>
      <c r="GE125" s="142"/>
      <c r="GF125" s="142"/>
      <c r="GG125" s="142"/>
      <c r="GH125" s="142"/>
      <c r="GI125" s="142"/>
      <c r="GJ125" s="142"/>
      <c r="GK125" s="142"/>
      <c r="GL125" s="142"/>
      <c r="GM125" s="142"/>
      <c r="GN125" s="142"/>
      <c r="GO125" s="142"/>
      <c r="GP125" s="142"/>
      <c r="GQ125" s="142"/>
      <c r="GR125" s="142"/>
      <c r="GS125" s="142"/>
      <c r="GT125" s="142"/>
      <c r="GU125" s="142"/>
      <c r="GV125" s="142"/>
      <c r="GW125" s="142"/>
      <c r="GX125" s="142"/>
      <c r="GY125" s="142"/>
      <c r="GZ125" s="142"/>
      <c r="HA125" s="142"/>
      <c r="HB125" s="142"/>
      <c r="HC125" s="142"/>
      <c r="HD125" s="142"/>
      <c r="HE125" s="142"/>
      <c r="HF125" s="142"/>
      <c r="HG125" s="142"/>
      <c r="HH125" s="142"/>
      <c r="HI125" s="142"/>
      <c r="HJ125" s="142"/>
      <c r="HK125" s="142"/>
      <c r="HL125" s="142"/>
      <c r="HM125" s="142"/>
      <c r="HN125" s="142"/>
      <c r="HO125" s="142"/>
    </row>
    <row r="126" spans="1:223" x14ac:dyDescent="0.35">
      <c r="A126" s="314" t="s">
        <v>141</v>
      </c>
      <c r="B126" s="315"/>
      <c r="C126" s="315">
        <v>21</v>
      </c>
      <c r="D126" s="316"/>
      <c r="E126" s="316"/>
      <c r="F126" s="316"/>
      <c r="G126" s="316"/>
      <c r="H126" s="316"/>
      <c r="I126" s="316"/>
      <c r="J126" s="316"/>
      <c r="K126" s="316"/>
      <c r="L126" s="316"/>
      <c r="M126" s="316"/>
      <c r="N126" s="151"/>
      <c r="O126" s="155"/>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c r="CF126" s="142"/>
      <c r="CG126" s="142"/>
      <c r="CH126" s="142"/>
      <c r="CI126" s="142"/>
      <c r="CJ126" s="142"/>
      <c r="CK126" s="142"/>
      <c r="CL126" s="142"/>
      <c r="CM126" s="142"/>
      <c r="CN126" s="142"/>
      <c r="CO126" s="142"/>
      <c r="CP126" s="142"/>
      <c r="CQ126" s="142"/>
      <c r="CR126" s="142"/>
      <c r="CS126" s="142"/>
      <c r="CT126" s="142"/>
      <c r="CU126" s="142"/>
      <c r="CV126" s="142"/>
      <c r="CW126" s="142"/>
      <c r="CX126" s="142"/>
      <c r="CY126" s="142"/>
      <c r="CZ126" s="142"/>
      <c r="DA126" s="142"/>
      <c r="DB126" s="142"/>
      <c r="DC126" s="142"/>
      <c r="DD126" s="142"/>
      <c r="DE126" s="142"/>
      <c r="DF126" s="142"/>
      <c r="DG126" s="142"/>
      <c r="DH126" s="142"/>
      <c r="DI126" s="142"/>
      <c r="DJ126" s="142"/>
      <c r="DK126" s="142"/>
      <c r="DL126" s="142"/>
      <c r="DM126" s="142"/>
      <c r="DN126" s="142"/>
      <c r="DO126" s="142"/>
      <c r="DP126" s="142"/>
      <c r="DQ126" s="142"/>
      <c r="DR126" s="142"/>
      <c r="DS126" s="142"/>
      <c r="DT126" s="142"/>
      <c r="DU126" s="142"/>
      <c r="DV126" s="142"/>
      <c r="DW126" s="142"/>
      <c r="DX126" s="142"/>
      <c r="DY126" s="142"/>
      <c r="DZ126" s="142"/>
      <c r="EA126" s="142"/>
      <c r="EB126" s="142"/>
      <c r="EC126" s="142"/>
      <c r="ED126" s="142"/>
      <c r="EE126" s="142"/>
      <c r="EF126" s="142"/>
      <c r="EG126" s="142"/>
      <c r="EH126" s="142"/>
      <c r="EI126" s="142"/>
      <c r="EJ126" s="142"/>
      <c r="EK126" s="142"/>
      <c r="EL126" s="142"/>
      <c r="EM126" s="142"/>
      <c r="EN126" s="142"/>
      <c r="EO126" s="142"/>
      <c r="EP126" s="142"/>
      <c r="EQ126" s="142"/>
      <c r="ER126" s="142"/>
      <c r="ES126" s="142"/>
      <c r="ET126" s="142"/>
      <c r="EU126" s="142"/>
      <c r="EV126" s="142"/>
      <c r="EW126" s="142"/>
      <c r="EX126" s="142"/>
      <c r="EY126" s="142"/>
      <c r="EZ126" s="142"/>
      <c r="FA126" s="142"/>
      <c r="FB126" s="142"/>
      <c r="FC126" s="142"/>
      <c r="FD126" s="142"/>
      <c r="FE126" s="142"/>
      <c r="FF126" s="142"/>
      <c r="FG126" s="142"/>
      <c r="FH126" s="142"/>
      <c r="FI126" s="142"/>
      <c r="FJ126" s="142"/>
      <c r="FK126" s="142"/>
      <c r="FL126" s="142"/>
      <c r="FM126" s="142"/>
      <c r="FN126" s="142"/>
      <c r="FO126" s="142"/>
      <c r="FP126" s="142"/>
      <c r="FQ126" s="142"/>
      <c r="FR126" s="142"/>
      <c r="FS126" s="142"/>
      <c r="FT126" s="142"/>
      <c r="FU126" s="142"/>
      <c r="FV126" s="142"/>
      <c r="FW126" s="142"/>
      <c r="FX126" s="142"/>
      <c r="FY126" s="142"/>
      <c r="FZ126" s="142"/>
      <c r="GA126" s="142"/>
      <c r="GB126" s="142"/>
      <c r="GC126" s="142"/>
      <c r="GD126" s="142"/>
      <c r="GE126" s="142"/>
      <c r="GF126" s="142"/>
      <c r="GG126" s="142"/>
      <c r="GH126" s="142"/>
      <c r="GI126" s="142"/>
      <c r="GJ126" s="142"/>
      <c r="GK126" s="142"/>
      <c r="GL126" s="142"/>
      <c r="GM126" s="142"/>
      <c r="GN126" s="142"/>
      <c r="GO126" s="142"/>
      <c r="GP126" s="142"/>
      <c r="GQ126" s="142"/>
      <c r="GR126" s="142"/>
      <c r="GS126" s="142"/>
      <c r="GT126" s="142"/>
      <c r="GU126" s="142"/>
      <c r="GV126" s="142"/>
      <c r="GW126" s="142"/>
      <c r="GX126" s="142"/>
      <c r="GY126" s="142"/>
      <c r="GZ126" s="142"/>
      <c r="HA126" s="142"/>
      <c r="HB126" s="142"/>
      <c r="HC126" s="142"/>
      <c r="HD126" s="142"/>
      <c r="HE126" s="142"/>
      <c r="HF126" s="142"/>
      <c r="HG126" s="142"/>
      <c r="HH126" s="142"/>
      <c r="HI126" s="142"/>
      <c r="HJ126" s="142"/>
      <c r="HK126" s="142"/>
      <c r="HL126" s="142"/>
      <c r="HM126" s="142"/>
      <c r="HN126" s="142"/>
      <c r="HO126" s="142"/>
    </row>
    <row r="127" spans="1:223" x14ac:dyDescent="0.35">
      <c r="A127" s="314" t="s">
        <v>142</v>
      </c>
      <c r="B127" s="315"/>
      <c r="C127" s="315">
        <v>22</v>
      </c>
      <c r="D127" s="316"/>
      <c r="E127" s="316"/>
      <c r="F127" s="316"/>
      <c r="G127" s="316"/>
      <c r="H127" s="316"/>
      <c r="I127" s="316"/>
      <c r="J127" s="316"/>
      <c r="K127" s="316"/>
      <c r="L127" s="316"/>
      <c r="M127" s="316"/>
      <c r="N127" s="151"/>
      <c r="O127" s="155"/>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c r="CF127" s="142"/>
      <c r="CG127" s="142"/>
      <c r="CH127" s="142"/>
      <c r="CI127" s="142"/>
      <c r="CJ127" s="142"/>
      <c r="CK127" s="142"/>
      <c r="CL127" s="142"/>
      <c r="CM127" s="142"/>
      <c r="CN127" s="142"/>
      <c r="CO127" s="142"/>
      <c r="CP127" s="142"/>
      <c r="CQ127" s="142"/>
      <c r="CR127" s="142"/>
      <c r="CS127" s="142"/>
      <c r="CT127" s="142"/>
      <c r="CU127" s="142"/>
      <c r="CV127" s="142"/>
      <c r="CW127" s="142"/>
      <c r="CX127" s="142"/>
      <c r="CY127" s="142"/>
      <c r="CZ127" s="142"/>
      <c r="DA127" s="142"/>
      <c r="DB127" s="142"/>
      <c r="DC127" s="142"/>
      <c r="DD127" s="142"/>
      <c r="DE127" s="142"/>
      <c r="DF127" s="142"/>
      <c r="DG127" s="142"/>
      <c r="DH127" s="142"/>
      <c r="DI127" s="142"/>
      <c r="DJ127" s="142"/>
      <c r="DK127" s="142"/>
      <c r="DL127" s="142"/>
      <c r="DM127" s="142"/>
      <c r="DN127" s="142"/>
      <c r="DO127" s="142"/>
      <c r="DP127" s="142"/>
      <c r="DQ127" s="142"/>
      <c r="DR127" s="142"/>
      <c r="DS127" s="142"/>
      <c r="DT127" s="142"/>
      <c r="DU127" s="142"/>
      <c r="DV127" s="142"/>
      <c r="DW127" s="142"/>
      <c r="DX127" s="142"/>
      <c r="DY127" s="142"/>
      <c r="DZ127" s="142"/>
      <c r="EA127" s="142"/>
      <c r="EB127" s="142"/>
      <c r="EC127" s="142"/>
      <c r="ED127" s="142"/>
      <c r="EE127" s="142"/>
      <c r="EF127" s="142"/>
      <c r="EG127" s="142"/>
      <c r="EH127" s="142"/>
      <c r="EI127" s="142"/>
      <c r="EJ127" s="142"/>
      <c r="EK127" s="142"/>
      <c r="EL127" s="142"/>
      <c r="EM127" s="142"/>
      <c r="EN127" s="142"/>
      <c r="EO127" s="142"/>
      <c r="EP127" s="142"/>
      <c r="EQ127" s="142"/>
      <c r="ER127" s="142"/>
      <c r="ES127" s="142"/>
      <c r="ET127" s="142"/>
      <c r="EU127" s="142"/>
      <c r="EV127" s="142"/>
      <c r="EW127" s="142"/>
      <c r="EX127" s="142"/>
      <c r="EY127" s="142"/>
      <c r="EZ127" s="142"/>
      <c r="FA127" s="142"/>
      <c r="FB127" s="142"/>
      <c r="FC127" s="142"/>
      <c r="FD127" s="142"/>
      <c r="FE127" s="142"/>
      <c r="FF127" s="142"/>
      <c r="FG127" s="142"/>
      <c r="FH127" s="142"/>
      <c r="FI127" s="142"/>
      <c r="FJ127" s="142"/>
      <c r="FK127" s="142"/>
      <c r="FL127" s="142"/>
      <c r="FM127" s="142"/>
      <c r="FN127" s="142"/>
      <c r="FO127" s="142"/>
      <c r="FP127" s="142"/>
      <c r="FQ127" s="142"/>
      <c r="FR127" s="142"/>
      <c r="FS127" s="142"/>
      <c r="FT127" s="142"/>
      <c r="FU127" s="142"/>
      <c r="FV127" s="142"/>
      <c r="FW127" s="142"/>
      <c r="FX127" s="142"/>
      <c r="FY127" s="142"/>
      <c r="FZ127" s="142"/>
      <c r="GA127" s="142"/>
      <c r="GB127" s="142"/>
      <c r="GC127" s="142"/>
      <c r="GD127" s="142"/>
      <c r="GE127" s="142"/>
      <c r="GF127" s="142"/>
      <c r="GG127" s="142"/>
      <c r="GH127" s="142"/>
      <c r="GI127" s="142"/>
      <c r="GJ127" s="142"/>
      <c r="GK127" s="142"/>
      <c r="GL127" s="142"/>
      <c r="GM127" s="142"/>
      <c r="GN127" s="142"/>
      <c r="GO127" s="142"/>
      <c r="GP127" s="142"/>
      <c r="GQ127" s="142"/>
      <c r="GR127" s="142"/>
      <c r="GS127" s="142"/>
      <c r="GT127" s="142"/>
      <c r="GU127" s="142"/>
      <c r="GV127" s="142"/>
      <c r="GW127" s="142"/>
      <c r="GX127" s="142"/>
      <c r="GY127" s="142"/>
      <c r="GZ127" s="142"/>
      <c r="HA127" s="142"/>
      <c r="HB127" s="142"/>
      <c r="HC127" s="142"/>
      <c r="HD127" s="142"/>
      <c r="HE127" s="142"/>
      <c r="HF127" s="142"/>
      <c r="HG127" s="142"/>
      <c r="HH127" s="142"/>
      <c r="HI127" s="142"/>
      <c r="HJ127" s="142"/>
      <c r="HK127" s="142"/>
      <c r="HL127" s="142"/>
      <c r="HM127" s="142"/>
      <c r="HN127" s="142"/>
      <c r="HO127" s="142"/>
    </row>
    <row r="128" spans="1:223" x14ac:dyDescent="0.35">
      <c r="A128" s="314" t="s">
        <v>143</v>
      </c>
      <c r="B128" s="315"/>
      <c r="C128" s="315">
        <v>23</v>
      </c>
      <c r="D128" s="316"/>
      <c r="E128" s="316"/>
      <c r="F128" s="316"/>
      <c r="G128" s="316"/>
      <c r="H128" s="316"/>
      <c r="I128" s="316"/>
      <c r="J128" s="316"/>
      <c r="K128" s="316"/>
      <c r="L128" s="316"/>
      <c r="M128" s="316"/>
      <c r="N128" s="151"/>
      <c r="O128" s="155"/>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c r="CF128" s="142"/>
      <c r="CG128" s="142"/>
      <c r="CH128" s="142"/>
      <c r="CI128" s="142"/>
      <c r="CJ128" s="142"/>
      <c r="CK128" s="142"/>
      <c r="CL128" s="142"/>
      <c r="CM128" s="142"/>
      <c r="CN128" s="142"/>
      <c r="CO128" s="142"/>
      <c r="CP128" s="142"/>
      <c r="CQ128" s="142"/>
      <c r="CR128" s="142"/>
      <c r="CS128" s="142"/>
      <c r="CT128" s="142"/>
      <c r="CU128" s="142"/>
      <c r="CV128" s="142"/>
      <c r="CW128" s="142"/>
      <c r="CX128" s="142"/>
      <c r="CY128" s="142"/>
      <c r="CZ128" s="142"/>
      <c r="DA128" s="142"/>
      <c r="DB128" s="142"/>
      <c r="DC128" s="142"/>
      <c r="DD128" s="142"/>
      <c r="DE128" s="142"/>
      <c r="DF128" s="142"/>
      <c r="DG128" s="142"/>
      <c r="DH128" s="142"/>
      <c r="DI128" s="142"/>
      <c r="DJ128" s="142"/>
      <c r="DK128" s="142"/>
      <c r="DL128" s="142"/>
      <c r="DM128" s="142"/>
      <c r="DN128" s="142"/>
      <c r="DO128" s="142"/>
      <c r="DP128" s="142"/>
      <c r="DQ128" s="142"/>
      <c r="DR128" s="142"/>
      <c r="DS128" s="142"/>
      <c r="DT128" s="142"/>
      <c r="DU128" s="142"/>
      <c r="DV128" s="142"/>
      <c r="DW128" s="142"/>
      <c r="DX128" s="142"/>
      <c r="DY128" s="142"/>
      <c r="DZ128" s="142"/>
      <c r="EA128" s="142"/>
      <c r="EB128" s="142"/>
      <c r="EC128" s="142"/>
      <c r="ED128" s="142"/>
      <c r="EE128" s="142"/>
      <c r="EF128" s="142"/>
      <c r="EG128" s="142"/>
      <c r="EH128" s="142"/>
      <c r="EI128" s="142"/>
      <c r="EJ128" s="142"/>
      <c r="EK128" s="142"/>
      <c r="EL128" s="142"/>
      <c r="EM128" s="142"/>
      <c r="EN128" s="142"/>
      <c r="EO128" s="142"/>
      <c r="EP128" s="142"/>
      <c r="EQ128" s="142"/>
      <c r="ER128" s="142"/>
      <c r="ES128" s="142"/>
      <c r="ET128" s="142"/>
      <c r="EU128" s="142"/>
      <c r="EV128" s="142"/>
      <c r="EW128" s="142"/>
      <c r="EX128" s="142"/>
      <c r="EY128" s="142"/>
      <c r="EZ128" s="142"/>
      <c r="FA128" s="142"/>
      <c r="FB128" s="142"/>
      <c r="FC128" s="142"/>
      <c r="FD128" s="142"/>
      <c r="FE128" s="142"/>
      <c r="FF128" s="142"/>
      <c r="FG128" s="142"/>
      <c r="FH128" s="142"/>
      <c r="FI128" s="142"/>
      <c r="FJ128" s="142"/>
      <c r="FK128" s="142"/>
      <c r="FL128" s="142"/>
      <c r="FM128" s="142"/>
      <c r="FN128" s="142"/>
      <c r="FO128" s="142"/>
      <c r="FP128" s="142"/>
      <c r="FQ128" s="142"/>
      <c r="FR128" s="142"/>
      <c r="FS128" s="142"/>
      <c r="FT128" s="142"/>
      <c r="FU128" s="142"/>
      <c r="FV128" s="142"/>
      <c r="FW128" s="142"/>
      <c r="FX128" s="142"/>
      <c r="FY128" s="142"/>
      <c r="FZ128" s="142"/>
      <c r="GA128" s="142"/>
      <c r="GB128" s="142"/>
      <c r="GC128" s="142"/>
      <c r="GD128" s="142"/>
      <c r="GE128" s="142"/>
      <c r="GF128" s="142"/>
      <c r="GG128" s="142"/>
      <c r="GH128" s="142"/>
      <c r="GI128" s="142"/>
      <c r="GJ128" s="142"/>
      <c r="GK128" s="142"/>
      <c r="GL128" s="142"/>
      <c r="GM128" s="142"/>
      <c r="GN128" s="142"/>
      <c r="GO128" s="142"/>
      <c r="GP128" s="142"/>
      <c r="GQ128" s="142"/>
      <c r="GR128" s="142"/>
      <c r="GS128" s="142"/>
      <c r="GT128" s="142"/>
      <c r="GU128" s="142"/>
      <c r="GV128" s="142"/>
      <c r="GW128" s="142"/>
      <c r="GX128" s="142"/>
      <c r="GY128" s="142"/>
      <c r="GZ128" s="142"/>
      <c r="HA128" s="142"/>
      <c r="HB128" s="142"/>
      <c r="HC128" s="142"/>
      <c r="HD128" s="142"/>
      <c r="HE128" s="142"/>
      <c r="HF128" s="142"/>
      <c r="HG128" s="142"/>
      <c r="HH128" s="142"/>
      <c r="HI128" s="142"/>
      <c r="HJ128" s="142"/>
      <c r="HK128" s="142"/>
      <c r="HL128" s="142"/>
      <c r="HM128" s="142"/>
      <c r="HN128" s="142"/>
      <c r="HO128" s="142"/>
    </row>
    <row r="129" spans="1:223" x14ac:dyDescent="0.35">
      <c r="A129" s="314" t="s">
        <v>144</v>
      </c>
      <c r="B129" s="315"/>
      <c r="C129" s="315">
        <v>24</v>
      </c>
      <c r="D129" s="316"/>
      <c r="E129" s="316"/>
      <c r="F129" s="316"/>
      <c r="G129" s="316"/>
      <c r="H129" s="316"/>
      <c r="I129" s="316"/>
      <c r="J129" s="316"/>
      <c r="K129" s="316"/>
      <c r="L129" s="316"/>
      <c r="M129" s="316"/>
      <c r="N129" s="151"/>
      <c r="O129" s="155"/>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42"/>
      <c r="DQ129" s="142"/>
      <c r="DR129" s="142"/>
      <c r="DS129" s="142"/>
      <c r="DT129" s="142"/>
      <c r="DU129" s="142"/>
      <c r="DV129" s="142"/>
      <c r="DW129" s="142"/>
      <c r="DX129" s="142"/>
      <c r="DY129" s="142"/>
      <c r="DZ129" s="142"/>
      <c r="EA129" s="142"/>
      <c r="EB129" s="142"/>
      <c r="EC129" s="142"/>
      <c r="ED129" s="142"/>
      <c r="EE129" s="142"/>
      <c r="EF129" s="142"/>
      <c r="EG129" s="142"/>
      <c r="EH129" s="142"/>
      <c r="EI129" s="142"/>
      <c r="EJ129" s="142"/>
      <c r="EK129" s="142"/>
      <c r="EL129" s="142"/>
      <c r="EM129" s="142"/>
      <c r="EN129" s="142"/>
      <c r="EO129" s="142"/>
      <c r="EP129" s="142"/>
      <c r="EQ129" s="142"/>
      <c r="ER129" s="142"/>
      <c r="ES129" s="142"/>
      <c r="ET129" s="142"/>
      <c r="EU129" s="142"/>
      <c r="EV129" s="142"/>
      <c r="EW129" s="142"/>
      <c r="EX129" s="142"/>
      <c r="EY129" s="142"/>
      <c r="EZ129" s="142"/>
      <c r="FA129" s="142"/>
      <c r="FB129" s="142"/>
      <c r="FC129" s="142"/>
      <c r="FD129" s="142"/>
      <c r="FE129" s="142"/>
      <c r="FF129" s="142"/>
      <c r="FG129" s="142"/>
      <c r="FH129" s="142"/>
      <c r="FI129" s="142"/>
      <c r="FJ129" s="142"/>
      <c r="FK129" s="142"/>
      <c r="FL129" s="142"/>
      <c r="FM129" s="142"/>
      <c r="FN129" s="142"/>
      <c r="FO129" s="142"/>
      <c r="FP129" s="142"/>
      <c r="FQ129" s="142"/>
      <c r="FR129" s="142"/>
      <c r="FS129" s="142"/>
      <c r="FT129" s="142"/>
      <c r="FU129" s="142"/>
      <c r="FV129" s="142"/>
      <c r="FW129" s="142"/>
      <c r="FX129" s="142"/>
      <c r="FY129" s="142"/>
      <c r="FZ129" s="142"/>
      <c r="GA129" s="142"/>
      <c r="GB129" s="142"/>
      <c r="GC129" s="142"/>
      <c r="GD129" s="142"/>
      <c r="GE129" s="142"/>
      <c r="GF129" s="142"/>
      <c r="GG129" s="142"/>
      <c r="GH129" s="142"/>
      <c r="GI129" s="142"/>
      <c r="GJ129" s="142"/>
      <c r="GK129" s="142"/>
      <c r="GL129" s="142"/>
      <c r="GM129" s="142"/>
      <c r="GN129" s="142"/>
      <c r="GO129" s="142"/>
      <c r="GP129" s="142"/>
      <c r="GQ129" s="142"/>
      <c r="GR129" s="142"/>
      <c r="GS129" s="142"/>
      <c r="GT129" s="142"/>
      <c r="GU129" s="142"/>
      <c r="GV129" s="142"/>
      <c r="GW129" s="142"/>
      <c r="GX129" s="142"/>
      <c r="GY129" s="142"/>
      <c r="GZ129" s="142"/>
      <c r="HA129" s="142"/>
      <c r="HB129" s="142"/>
      <c r="HC129" s="142"/>
      <c r="HD129" s="142"/>
      <c r="HE129" s="142"/>
      <c r="HF129" s="142"/>
      <c r="HG129" s="142"/>
      <c r="HH129" s="142"/>
      <c r="HI129" s="142"/>
      <c r="HJ129" s="142"/>
      <c r="HK129" s="142"/>
      <c r="HL129" s="142"/>
      <c r="HM129" s="142"/>
      <c r="HN129" s="142"/>
      <c r="HO129" s="142"/>
    </row>
    <row r="130" spans="1:223" x14ac:dyDescent="0.35">
      <c r="A130" s="314" t="s">
        <v>145</v>
      </c>
      <c r="B130" s="315"/>
      <c r="C130" s="315">
        <v>25</v>
      </c>
      <c r="D130" s="316"/>
      <c r="E130" s="316"/>
      <c r="F130" s="316"/>
      <c r="G130" s="316"/>
      <c r="H130" s="316"/>
      <c r="I130" s="316"/>
      <c r="J130" s="316"/>
      <c r="K130" s="316"/>
      <c r="L130" s="316"/>
      <c r="M130" s="316"/>
      <c r="N130" s="151"/>
      <c r="O130" s="155"/>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42"/>
      <c r="DQ130" s="142"/>
      <c r="DR130" s="142"/>
      <c r="DS130" s="142"/>
      <c r="DT130" s="142"/>
      <c r="DU130" s="142"/>
      <c r="DV130" s="142"/>
      <c r="DW130" s="142"/>
      <c r="DX130" s="142"/>
      <c r="DY130" s="142"/>
      <c r="DZ130" s="142"/>
      <c r="EA130" s="142"/>
      <c r="EB130" s="142"/>
      <c r="EC130" s="142"/>
      <c r="ED130" s="142"/>
      <c r="EE130" s="142"/>
      <c r="EF130" s="142"/>
      <c r="EG130" s="142"/>
      <c r="EH130" s="142"/>
      <c r="EI130" s="142"/>
      <c r="EJ130" s="142"/>
      <c r="EK130" s="142"/>
      <c r="EL130" s="142"/>
      <c r="EM130" s="142"/>
      <c r="EN130" s="142"/>
      <c r="EO130" s="142"/>
      <c r="EP130" s="142"/>
      <c r="EQ130" s="142"/>
      <c r="ER130" s="142"/>
      <c r="ES130" s="142"/>
      <c r="ET130" s="142"/>
      <c r="EU130" s="142"/>
      <c r="EV130" s="142"/>
      <c r="EW130" s="142"/>
      <c r="EX130" s="142"/>
      <c r="EY130" s="142"/>
      <c r="EZ130" s="142"/>
      <c r="FA130" s="142"/>
      <c r="FB130" s="142"/>
      <c r="FC130" s="142"/>
      <c r="FD130" s="142"/>
      <c r="FE130" s="142"/>
      <c r="FF130" s="142"/>
      <c r="FG130" s="142"/>
      <c r="FH130" s="142"/>
      <c r="FI130" s="142"/>
      <c r="FJ130" s="142"/>
      <c r="FK130" s="142"/>
      <c r="FL130" s="142"/>
      <c r="FM130" s="142"/>
      <c r="FN130" s="142"/>
      <c r="FO130" s="142"/>
      <c r="FP130" s="142"/>
      <c r="FQ130" s="142"/>
      <c r="FR130" s="142"/>
      <c r="FS130" s="142"/>
      <c r="FT130" s="142"/>
      <c r="FU130" s="142"/>
      <c r="FV130" s="142"/>
      <c r="FW130" s="142"/>
      <c r="FX130" s="142"/>
      <c r="FY130" s="142"/>
      <c r="FZ130" s="142"/>
      <c r="GA130" s="142"/>
      <c r="GB130" s="142"/>
      <c r="GC130" s="142"/>
      <c r="GD130" s="142"/>
      <c r="GE130" s="142"/>
      <c r="GF130" s="142"/>
      <c r="GG130" s="142"/>
      <c r="GH130" s="142"/>
      <c r="GI130" s="142"/>
      <c r="GJ130" s="142"/>
      <c r="GK130" s="142"/>
      <c r="GL130" s="142"/>
      <c r="GM130" s="142"/>
      <c r="GN130" s="142"/>
      <c r="GO130" s="142"/>
      <c r="GP130" s="142"/>
      <c r="GQ130" s="142"/>
      <c r="GR130" s="142"/>
      <c r="GS130" s="142"/>
      <c r="GT130" s="142"/>
      <c r="GU130" s="142"/>
      <c r="GV130" s="142"/>
      <c r="GW130" s="142"/>
      <c r="GX130" s="142"/>
      <c r="GY130" s="142"/>
      <c r="GZ130" s="142"/>
      <c r="HA130" s="142"/>
      <c r="HB130" s="142"/>
      <c r="HC130" s="142"/>
      <c r="HD130" s="142"/>
      <c r="HE130" s="142"/>
      <c r="HF130" s="142"/>
      <c r="HG130" s="142"/>
      <c r="HH130" s="142"/>
      <c r="HI130" s="142"/>
      <c r="HJ130" s="142"/>
      <c r="HK130" s="142"/>
      <c r="HL130" s="142"/>
      <c r="HM130" s="142"/>
      <c r="HN130" s="142"/>
      <c r="HO130" s="142"/>
    </row>
    <row r="131" spans="1:223" x14ac:dyDescent="0.35">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42"/>
      <c r="DQ131" s="142"/>
      <c r="DR131" s="142"/>
      <c r="DS131" s="142"/>
      <c r="DT131" s="142"/>
      <c r="DU131" s="142"/>
      <c r="DV131" s="142"/>
      <c r="DW131" s="142"/>
      <c r="DX131" s="142"/>
      <c r="DY131" s="142"/>
      <c r="DZ131" s="142"/>
      <c r="EA131" s="142"/>
      <c r="EB131" s="142"/>
      <c r="EC131" s="142"/>
      <c r="ED131" s="142"/>
      <c r="EE131" s="142"/>
      <c r="EF131" s="142"/>
      <c r="EG131" s="142"/>
      <c r="EH131" s="142"/>
      <c r="EI131" s="142"/>
      <c r="EJ131" s="142"/>
      <c r="EK131" s="142"/>
      <c r="EL131" s="142"/>
      <c r="EM131" s="142"/>
      <c r="EN131" s="142"/>
      <c r="EO131" s="142"/>
      <c r="EP131" s="142"/>
      <c r="EQ131" s="142"/>
      <c r="ER131" s="142"/>
      <c r="ES131" s="142"/>
      <c r="ET131" s="142"/>
      <c r="EU131" s="142"/>
      <c r="EV131" s="142"/>
      <c r="EW131" s="142"/>
      <c r="EX131" s="142"/>
      <c r="EY131" s="142"/>
      <c r="EZ131" s="142"/>
      <c r="FA131" s="142"/>
      <c r="FB131" s="142"/>
      <c r="FC131" s="142"/>
      <c r="FD131" s="142"/>
      <c r="FE131" s="142"/>
      <c r="FF131" s="142"/>
      <c r="FG131" s="142"/>
      <c r="FH131" s="142"/>
      <c r="FI131" s="142"/>
      <c r="FJ131" s="142"/>
      <c r="FK131" s="142"/>
      <c r="FL131" s="142"/>
      <c r="FM131" s="142"/>
      <c r="FN131" s="142"/>
      <c r="FO131" s="142"/>
      <c r="FP131" s="142"/>
      <c r="FQ131" s="142"/>
      <c r="FR131" s="142"/>
      <c r="FS131" s="142"/>
      <c r="FT131" s="142"/>
      <c r="FU131" s="142"/>
      <c r="FV131" s="142"/>
      <c r="FW131" s="142"/>
      <c r="FX131" s="142"/>
      <c r="FY131" s="142"/>
      <c r="FZ131" s="142"/>
      <c r="GA131" s="142"/>
      <c r="GB131" s="142"/>
      <c r="GC131" s="142"/>
      <c r="GD131" s="142"/>
      <c r="GE131" s="142"/>
      <c r="GF131" s="142"/>
      <c r="GG131" s="142"/>
      <c r="GH131" s="142"/>
      <c r="GI131" s="142"/>
      <c r="GJ131" s="142"/>
      <c r="GK131" s="142"/>
      <c r="GL131" s="142"/>
      <c r="GM131" s="142"/>
      <c r="GN131" s="142"/>
      <c r="GO131" s="142"/>
      <c r="GP131" s="142"/>
      <c r="GQ131" s="142"/>
      <c r="GR131" s="142"/>
      <c r="GS131" s="142"/>
      <c r="GT131" s="142"/>
      <c r="GU131" s="142"/>
      <c r="GV131" s="142"/>
      <c r="GW131" s="142"/>
      <c r="GX131" s="142"/>
      <c r="GY131" s="142"/>
      <c r="GZ131" s="142"/>
      <c r="HA131" s="142"/>
      <c r="HB131" s="142"/>
      <c r="HC131" s="142"/>
      <c r="HD131" s="142"/>
      <c r="HE131" s="142"/>
      <c r="HF131" s="142"/>
      <c r="HG131" s="142"/>
      <c r="HH131" s="142"/>
      <c r="HI131" s="142"/>
      <c r="HJ131" s="142"/>
      <c r="HK131" s="142"/>
      <c r="HL131" s="142"/>
      <c r="HM131" s="142"/>
      <c r="HN131" s="142"/>
      <c r="HO131" s="142"/>
    </row>
    <row r="132" spans="1:223" s="166" customFormat="1" x14ac:dyDescent="0.35">
      <c r="A132" s="143" t="s">
        <v>250</v>
      </c>
      <c r="B132" s="165"/>
      <c r="C132" s="165"/>
      <c r="D132" s="165"/>
      <c r="E132" s="165"/>
      <c r="F132" s="165"/>
      <c r="G132" s="165"/>
      <c r="H132" s="165"/>
      <c r="I132" s="165"/>
      <c r="J132" s="165"/>
      <c r="K132" s="165"/>
      <c r="L132" s="165"/>
      <c r="M132" s="165"/>
      <c r="N132" s="165"/>
    </row>
    <row r="133" spans="1:223" x14ac:dyDescent="0.35">
      <c r="A133" s="161" t="s">
        <v>226</v>
      </c>
      <c r="B133" s="162"/>
      <c r="C133" s="162" t="s">
        <v>46</v>
      </c>
      <c r="D133" s="162" t="s">
        <v>227</v>
      </c>
      <c r="E133" s="162"/>
      <c r="F133" s="162" t="s">
        <v>228</v>
      </c>
      <c r="G133" s="162" t="s">
        <v>229</v>
      </c>
    </row>
    <row r="134" spans="1:223" x14ac:dyDescent="0.35">
      <c r="A134" s="150" t="s">
        <v>222</v>
      </c>
      <c r="B134" s="151"/>
      <c r="C134" s="151" t="s">
        <v>223</v>
      </c>
      <c r="D134" s="155"/>
      <c r="E134" s="155"/>
      <c r="F134" s="151">
        <v>0.65300000000000002</v>
      </c>
      <c r="G134" s="151" t="s">
        <v>225</v>
      </c>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42"/>
      <c r="DQ134" s="142"/>
      <c r="DR134" s="142"/>
      <c r="DS134" s="142"/>
      <c r="DT134" s="142"/>
      <c r="DU134" s="142"/>
      <c r="DV134" s="142"/>
      <c r="DW134" s="142"/>
      <c r="DX134" s="142"/>
      <c r="DY134" s="142"/>
      <c r="DZ134" s="142"/>
      <c r="EA134" s="142"/>
      <c r="EB134" s="142"/>
      <c r="EC134" s="142"/>
      <c r="ED134" s="142"/>
      <c r="EE134" s="142"/>
      <c r="EF134" s="142"/>
      <c r="EG134" s="142"/>
      <c r="EH134" s="142"/>
      <c r="EI134" s="142"/>
      <c r="EJ134" s="142"/>
      <c r="EK134" s="142"/>
      <c r="EL134" s="142"/>
      <c r="EM134" s="142"/>
      <c r="EN134" s="142"/>
      <c r="EO134" s="142"/>
      <c r="EP134" s="142"/>
      <c r="EQ134" s="142"/>
      <c r="ER134" s="142"/>
      <c r="ES134" s="142"/>
      <c r="ET134" s="142"/>
      <c r="EU134" s="142"/>
      <c r="EV134" s="142"/>
      <c r="EW134" s="142"/>
      <c r="EX134" s="142"/>
      <c r="EY134" s="142"/>
      <c r="EZ134" s="142"/>
      <c r="FA134" s="142"/>
      <c r="FB134" s="142"/>
      <c r="FC134" s="142"/>
      <c r="FD134" s="142"/>
      <c r="FE134" s="142"/>
      <c r="FF134" s="142"/>
      <c r="FG134" s="142"/>
      <c r="FH134" s="142"/>
      <c r="FI134" s="142"/>
      <c r="FJ134" s="142"/>
      <c r="FK134" s="142"/>
      <c r="FL134" s="142"/>
      <c r="FM134" s="142"/>
      <c r="FN134" s="142"/>
      <c r="FO134" s="142"/>
      <c r="FP134" s="142"/>
      <c r="FQ134" s="142"/>
      <c r="FR134" s="142"/>
      <c r="FS134" s="142"/>
      <c r="FT134" s="142"/>
      <c r="FU134" s="142"/>
      <c r="FV134" s="142"/>
      <c r="FW134" s="142"/>
      <c r="FX134" s="142"/>
      <c r="FY134" s="142"/>
      <c r="FZ134" s="142"/>
      <c r="GA134" s="142"/>
      <c r="GB134" s="142"/>
      <c r="GC134" s="142"/>
      <c r="GD134" s="142"/>
      <c r="GE134" s="142"/>
      <c r="GF134" s="142"/>
      <c r="GG134" s="142"/>
      <c r="GH134" s="142"/>
      <c r="GI134" s="142"/>
      <c r="GJ134" s="142"/>
      <c r="GK134" s="142"/>
      <c r="GL134" s="142"/>
      <c r="GM134" s="142"/>
      <c r="GN134" s="142"/>
      <c r="GO134" s="142"/>
      <c r="GP134" s="142"/>
      <c r="GQ134" s="142"/>
      <c r="GR134" s="142"/>
      <c r="GS134" s="142"/>
      <c r="GT134" s="142"/>
      <c r="GU134" s="142"/>
      <c r="GV134" s="142"/>
      <c r="GW134" s="142"/>
      <c r="GX134" s="142"/>
      <c r="GY134" s="142"/>
      <c r="GZ134" s="142"/>
      <c r="HA134" s="142"/>
      <c r="HB134" s="142"/>
      <c r="HC134" s="142"/>
      <c r="HD134" s="142"/>
      <c r="HE134" s="142"/>
      <c r="HF134" s="142"/>
      <c r="HG134" s="142"/>
      <c r="HH134" s="142"/>
      <c r="HI134" s="142"/>
      <c r="HJ134" s="142"/>
      <c r="HK134" s="142"/>
      <c r="HL134" s="142"/>
      <c r="HM134" s="142"/>
      <c r="HN134" s="142"/>
      <c r="HO134" s="142"/>
    </row>
    <row r="135" spans="1:223" x14ac:dyDescent="0.35">
      <c r="A135" s="150" t="s">
        <v>224</v>
      </c>
      <c r="B135" s="151"/>
      <c r="C135" s="151" t="s">
        <v>223</v>
      </c>
      <c r="D135" s="155"/>
      <c r="E135" s="155"/>
      <c r="F135" s="151">
        <v>0.65400000000000003</v>
      </c>
      <c r="G135" s="151" t="s">
        <v>225</v>
      </c>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c r="CF135" s="142"/>
      <c r="CG135" s="142"/>
      <c r="CH135" s="142"/>
      <c r="CI135" s="142"/>
      <c r="CJ135" s="142"/>
      <c r="CK135" s="142"/>
      <c r="CL135" s="142"/>
      <c r="CM135" s="142"/>
      <c r="CN135" s="142"/>
      <c r="CO135" s="142"/>
      <c r="CP135" s="142"/>
      <c r="CQ135" s="142"/>
      <c r="CR135" s="142"/>
      <c r="CS135" s="142"/>
      <c r="CT135" s="142"/>
      <c r="CU135" s="142"/>
      <c r="CV135" s="142"/>
      <c r="CW135" s="142"/>
      <c r="CX135" s="142"/>
      <c r="CY135" s="142"/>
      <c r="CZ135" s="142"/>
      <c r="DA135" s="142"/>
      <c r="DB135" s="142"/>
      <c r="DC135" s="142"/>
      <c r="DD135" s="142"/>
      <c r="DE135" s="142"/>
      <c r="DF135" s="142"/>
      <c r="DG135" s="142"/>
      <c r="DH135" s="142"/>
      <c r="DI135" s="142"/>
      <c r="DJ135" s="142"/>
      <c r="DK135" s="142"/>
      <c r="DL135" s="142"/>
      <c r="DM135" s="142"/>
      <c r="DN135" s="142"/>
      <c r="DO135" s="142"/>
      <c r="DP135" s="142"/>
      <c r="DQ135" s="142"/>
      <c r="DR135" s="142"/>
      <c r="DS135" s="142"/>
      <c r="DT135" s="142"/>
      <c r="DU135" s="142"/>
      <c r="DV135" s="142"/>
      <c r="DW135" s="142"/>
      <c r="DX135" s="142"/>
      <c r="DY135" s="142"/>
      <c r="DZ135" s="142"/>
      <c r="EA135" s="142"/>
      <c r="EB135" s="142"/>
      <c r="EC135" s="142"/>
      <c r="ED135" s="142"/>
      <c r="EE135" s="142"/>
      <c r="EF135" s="142"/>
      <c r="EG135" s="142"/>
      <c r="EH135" s="142"/>
      <c r="EI135" s="142"/>
      <c r="EJ135" s="142"/>
      <c r="EK135" s="142"/>
      <c r="EL135" s="142"/>
      <c r="EM135" s="142"/>
      <c r="EN135" s="142"/>
      <c r="EO135" s="142"/>
      <c r="EP135" s="142"/>
      <c r="EQ135" s="142"/>
      <c r="ER135" s="142"/>
      <c r="ES135" s="142"/>
      <c r="ET135" s="142"/>
      <c r="EU135" s="142"/>
      <c r="EV135" s="142"/>
      <c r="EW135" s="142"/>
      <c r="EX135" s="142"/>
      <c r="EY135" s="142"/>
      <c r="EZ135" s="142"/>
      <c r="FA135" s="142"/>
      <c r="FB135" s="142"/>
      <c r="FC135" s="142"/>
      <c r="FD135" s="142"/>
      <c r="FE135" s="142"/>
      <c r="FF135" s="142"/>
      <c r="FG135" s="142"/>
      <c r="FH135" s="142"/>
      <c r="FI135" s="142"/>
      <c r="FJ135" s="142"/>
      <c r="FK135" s="142"/>
      <c r="FL135" s="142"/>
      <c r="FM135" s="142"/>
      <c r="FN135" s="142"/>
      <c r="FO135" s="142"/>
      <c r="FP135" s="142"/>
      <c r="FQ135" s="142"/>
      <c r="FR135" s="142"/>
      <c r="FS135" s="142"/>
      <c r="FT135" s="142"/>
      <c r="FU135" s="142"/>
      <c r="FV135" s="142"/>
      <c r="FW135" s="142"/>
      <c r="FX135" s="142"/>
      <c r="FY135" s="142"/>
      <c r="FZ135" s="142"/>
      <c r="GA135" s="142"/>
      <c r="GB135" s="142"/>
      <c r="GC135" s="142"/>
      <c r="GD135" s="142"/>
      <c r="GE135" s="142"/>
      <c r="GF135" s="142"/>
      <c r="GG135" s="142"/>
      <c r="GH135" s="142"/>
      <c r="GI135" s="142"/>
      <c r="GJ135" s="142"/>
      <c r="GK135" s="142"/>
      <c r="GL135" s="142"/>
      <c r="GM135" s="142"/>
      <c r="GN135" s="142"/>
      <c r="GO135" s="142"/>
      <c r="GP135" s="142"/>
      <c r="GQ135" s="142"/>
      <c r="GR135" s="142"/>
      <c r="GS135" s="142"/>
      <c r="GT135" s="142"/>
      <c r="GU135" s="142"/>
      <c r="GV135" s="142"/>
      <c r="GW135" s="142"/>
      <c r="GX135" s="142"/>
      <c r="GY135" s="142"/>
      <c r="GZ135" s="142"/>
      <c r="HA135" s="142"/>
      <c r="HB135" s="142"/>
      <c r="HC135" s="142"/>
      <c r="HD135" s="142"/>
      <c r="HE135" s="142"/>
      <c r="HF135" s="142"/>
      <c r="HG135" s="142"/>
      <c r="HH135" s="142"/>
      <c r="HI135" s="142"/>
      <c r="HJ135" s="142"/>
      <c r="HK135" s="142"/>
      <c r="HL135" s="142"/>
      <c r="HM135" s="142"/>
      <c r="HN135" s="142"/>
      <c r="HO135" s="142"/>
    </row>
    <row r="136" spans="1:223" x14ac:dyDescent="0.35">
      <c r="A136" s="150" t="s">
        <v>230</v>
      </c>
      <c r="B136" s="151"/>
      <c r="C136" s="151" t="s">
        <v>223</v>
      </c>
      <c r="D136" s="151">
        <v>0.7</v>
      </c>
      <c r="E136" s="151">
        <v>1.1000000000000001</v>
      </c>
      <c r="F136" s="151">
        <f>AVERAGE(D136:E136)</f>
        <v>0.9</v>
      </c>
      <c r="G136" s="151" t="s">
        <v>231</v>
      </c>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c r="CF136" s="142"/>
      <c r="CG136" s="142"/>
      <c r="CH136" s="142"/>
      <c r="CI136" s="142"/>
      <c r="CJ136" s="142"/>
      <c r="CK136" s="142"/>
      <c r="CL136" s="142"/>
      <c r="CM136" s="142"/>
      <c r="CN136" s="142"/>
      <c r="CO136" s="142"/>
      <c r="CP136" s="142"/>
      <c r="CQ136" s="142"/>
      <c r="CR136" s="142"/>
      <c r="CS136" s="142"/>
      <c r="CT136" s="142"/>
      <c r="CU136" s="142"/>
      <c r="CV136" s="142"/>
      <c r="CW136" s="142"/>
      <c r="CX136" s="142"/>
      <c r="CY136" s="142"/>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2"/>
      <c r="EF136" s="142"/>
      <c r="EG136" s="142"/>
      <c r="EH136" s="142"/>
      <c r="EI136" s="142"/>
      <c r="EJ136" s="142"/>
      <c r="EK136" s="142"/>
      <c r="EL136" s="142"/>
      <c r="EM136" s="142"/>
      <c r="EN136" s="142"/>
      <c r="EO136" s="142"/>
      <c r="EP136" s="142"/>
      <c r="EQ136" s="142"/>
      <c r="ER136" s="142"/>
      <c r="ES136" s="142"/>
      <c r="ET136" s="142"/>
      <c r="EU136" s="142"/>
      <c r="EV136" s="142"/>
      <c r="EW136" s="142"/>
      <c r="EX136" s="142"/>
      <c r="EY136" s="142"/>
      <c r="EZ136" s="142"/>
      <c r="FA136" s="142"/>
      <c r="FB136" s="142"/>
      <c r="FC136" s="142"/>
      <c r="FD136" s="142"/>
      <c r="FE136" s="142"/>
      <c r="FF136" s="142"/>
      <c r="FG136" s="142"/>
      <c r="FH136" s="142"/>
      <c r="FI136" s="142"/>
      <c r="FJ136" s="142"/>
      <c r="FK136" s="142"/>
      <c r="FL136" s="142"/>
      <c r="FM136" s="142"/>
      <c r="FN136" s="142"/>
      <c r="FO136" s="142"/>
      <c r="FP136" s="142"/>
      <c r="FQ136" s="142"/>
      <c r="FR136" s="142"/>
      <c r="FS136" s="142"/>
      <c r="FT136" s="142"/>
      <c r="FU136" s="142"/>
      <c r="FV136" s="142"/>
      <c r="FW136" s="142"/>
      <c r="FX136" s="142"/>
      <c r="FY136" s="142"/>
      <c r="FZ136" s="142"/>
      <c r="GA136" s="142"/>
      <c r="GB136" s="142"/>
      <c r="GC136" s="142"/>
      <c r="GD136" s="142"/>
      <c r="GE136" s="142"/>
      <c r="GF136" s="142"/>
      <c r="GG136" s="142"/>
      <c r="GH136" s="142"/>
      <c r="GI136" s="142"/>
      <c r="GJ136" s="142"/>
      <c r="GK136" s="142"/>
      <c r="GL136" s="142"/>
      <c r="GM136" s="142"/>
      <c r="GN136" s="142"/>
      <c r="GO136" s="142"/>
      <c r="GP136" s="142"/>
      <c r="GQ136" s="142"/>
      <c r="GR136" s="142"/>
      <c r="GS136" s="142"/>
      <c r="GT136" s="142"/>
      <c r="GU136" s="142"/>
      <c r="GV136" s="142"/>
      <c r="GW136" s="142"/>
      <c r="GX136" s="142"/>
      <c r="GY136" s="142"/>
      <c r="GZ136" s="142"/>
      <c r="HA136" s="142"/>
      <c r="HB136" s="142"/>
      <c r="HC136" s="142"/>
      <c r="HD136" s="142"/>
      <c r="HE136" s="142"/>
      <c r="HF136" s="142"/>
      <c r="HG136" s="142"/>
      <c r="HH136" s="142"/>
      <c r="HI136" s="142"/>
      <c r="HJ136" s="142"/>
      <c r="HK136" s="142"/>
      <c r="HL136" s="142"/>
      <c r="HM136" s="142"/>
      <c r="HN136" s="142"/>
      <c r="HO136" s="142"/>
    </row>
    <row r="137" spans="1:223" x14ac:dyDescent="0.35">
      <c r="A137" s="150" t="s">
        <v>239</v>
      </c>
      <c r="B137" s="151"/>
      <c r="C137" s="151" t="s">
        <v>223</v>
      </c>
      <c r="D137" s="151"/>
      <c r="E137" s="151"/>
      <c r="F137" s="151">
        <v>0.96</v>
      </c>
      <c r="G137" s="151"/>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c r="CF137" s="142"/>
      <c r="CG137" s="142"/>
      <c r="CH137" s="142"/>
      <c r="CI137" s="142"/>
      <c r="CJ137" s="142"/>
      <c r="CK137" s="142"/>
      <c r="CL137" s="142"/>
      <c r="CM137" s="142"/>
      <c r="CN137" s="142"/>
      <c r="CO137" s="142"/>
      <c r="CP137" s="142"/>
      <c r="CQ137" s="142"/>
      <c r="CR137" s="142"/>
      <c r="CS137" s="142"/>
      <c r="CT137" s="142"/>
      <c r="CU137" s="142"/>
      <c r="CV137" s="142"/>
      <c r="CW137" s="142"/>
      <c r="CX137" s="142"/>
      <c r="CY137" s="142"/>
      <c r="CZ137" s="142"/>
      <c r="DA137" s="142"/>
      <c r="DB137" s="142"/>
      <c r="DC137" s="142"/>
      <c r="DD137" s="142"/>
      <c r="DE137" s="142"/>
      <c r="DF137" s="142"/>
      <c r="DG137" s="142"/>
      <c r="DH137" s="142"/>
      <c r="DI137" s="142"/>
      <c r="DJ137" s="142"/>
      <c r="DK137" s="142"/>
      <c r="DL137" s="142"/>
      <c r="DM137" s="142"/>
      <c r="DN137" s="142"/>
      <c r="DO137" s="142"/>
      <c r="DP137" s="142"/>
      <c r="DQ137" s="142"/>
      <c r="DR137" s="142"/>
      <c r="DS137" s="142"/>
      <c r="DT137" s="142"/>
      <c r="DU137" s="142"/>
      <c r="DV137" s="142"/>
      <c r="DW137" s="142"/>
      <c r="DX137" s="142"/>
      <c r="DY137" s="142"/>
      <c r="DZ137" s="142"/>
      <c r="EA137" s="142"/>
      <c r="EB137" s="142"/>
      <c r="EC137" s="142"/>
      <c r="ED137" s="142"/>
      <c r="EE137" s="142"/>
      <c r="EF137" s="142"/>
      <c r="EG137" s="142"/>
      <c r="EH137" s="142"/>
      <c r="EI137" s="142"/>
      <c r="EJ137" s="142"/>
      <c r="EK137" s="142"/>
      <c r="EL137" s="142"/>
      <c r="EM137" s="142"/>
      <c r="EN137" s="142"/>
      <c r="EO137" s="142"/>
      <c r="EP137" s="142"/>
      <c r="EQ137" s="142"/>
      <c r="ER137" s="142"/>
      <c r="ES137" s="142"/>
      <c r="ET137" s="142"/>
      <c r="EU137" s="142"/>
      <c r="EV137" s="142"/>
      <c r="EW137" s="142"/>
      <c r="EX137" s="142"/>
      <c r="EY137" s="142"/>
      <c r="EZ137" s="142"/>
      <c r="FA137" s="142"/>
      <c r="FB137" s="142"/>
      <c r="FC137" s="142"/>
      <c r="FD137" s="142"/>
      <c r="FE137" s="142"/>
      <c r="FF137" s="142"/>
      <c r="FG137" s="142"/>
      <c r="FH137" s="142"/>
      <c r="FI137" s="142"/>
      <c r="FJ137" s="142"/>
      <c r="FK137" s="142"/>
      <c r="FL137" s="142"/>
      <c r="FM137" s="142"/>
      <c r="FN137" s="142"/>
      <c r="FO137" s="142"/>
      <c r="FP137" s="142"/>
      <c r="FQ137" s="142"/>
      <c r="FR137" s="142"/>
      <c r="FS137" s="142"/>
      <c r="FT137" s="142"/>
      <c r="FU137" s="142"/>
      <c r="FV137" s="142"/>
      <c r="FW137" s="142"/>
      <c r="FX137" s="142"/>
      <c r="FY137" s="142"/>
      <c r="FZ137" s="142"/>
      <c r="GA137" s="142"/>
      <c r="GB137" s="142"/>
      <c r="GC137" s="142"/>
      <c r="GD137" s="142"/>
      <c r="GE137" s="142"/>
      <c r="GF137" s="142"/>
      <c r="GG137" s="142"/>
      <c r="GH137" s="142"/>
      <c r="GI137" s="142"/>
      <c r="GJ137" s="142"/>
      <c r="GK137" s="142"/>
      <c r="GL137" s="142"/>
      <c r="GM137" s="142"/>
      <c r="GN137" s="142"/>
      <c r="GO137" s="142"/>
      <c r="GP137" s="142"/>
      <c r="GQ137" s="142"/>
      <c r="GR137" s="142"/>
      <c r="GS137" s="142"/>
      <c r="GT137" s="142"/>
      <c r="GU137" s="142"/>
      <c r="GV137" s="142"/>
      <c r="GW137" s="142"/>
      <c r="GX137" s="142"/>
      <c r="GY137" s="142"/>
      <c r="GZ137" s="142"/>
      <c r="HA137" s="142"/>
      <c r="HB137" s="142"/>
      <c r="HC137" s="142"/>
      <c r="HD137" s="142"/>
      <c r="HE137" s="142"/>
      <c r="HF137" s="142"/>
      <c r="HG137" s="142"/>
      <c r="HH137" s="142"/>
      <c r="HI137" s="142"/>
      <c r="HJ137" s="142"/>
      <c r="HK137" s="142"/>
      <c r="HL137" s="142"/>
      <c r="HM137" s="142"/>
      <c r="HN137" s="142"/>
      <c r="HO137" s="142"/>
    </row>
    <row r="138" spans="1:223" x14ac:dyDescent="0.35">
      <c r="A138" s="150"/>
      <c r="B138" s="151"/>
      <c r="C138" s="151"/>
      <c r="D138" s="151"/>
      <c r="E138" s="151"/>
      <c r="F138" s="151"/>
      <c r="G138" s="151"/>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c r="CF138" s="142"/>
      <c r="CG138" s="142"/>
      <c r="CH138" s="142"/>
      <c r="CI138" s="142"/>
      <c r="CJ138" s="142"/>
      <c r="CK138" s="142"/>
      <c r="CL138" s="142"/>
      <c r="CM138" s="142"/>
      <c r="CN138" s="142"/>
      <c r="CO138" s="142"/>
      <c r="CP138" s="142"/>
      <c r="CQ138" s="142"/>
      <c r="CR138" s="142"/>
      <c r="CS138" s="142"/>
      <c r="CT138" s="142"/>
      <c r="CU138" s="142"/>
      <c r="CV138" s="142"/>
      <c r="CW138" s="142"/>
      <c r="CX138" s="142"/>
      <c r="CY138" s="142"/>
      <c r="CZ138" s="142"/>
      <c r="DA138" s="142"/>
      <c r="DB138" s="142"/>
      <c r="DC138" s="142"/>
      <c r="DD138" s="142"/>
      <c r="DE138" s="142"/>
      <c r="DF138" s="142"/>
      <c r="DG138" s="142"/>
      <c r="DH138" s="142"/>
      <c r="DI138" s="142"/>
      <c r="DJ138" s="142"/>
      <c r="DK138" s="142"/>
      <c r="DL138" s="142"/>
      <c r="DM138" s="142"/>
      <c r="DN138" s="142"/>
      <c r="DO138" s="142"/>
      <c r="DP138" s="142"/>
      <c r="DQ138" s="142"/>
      <c r="DR138" s="142"/>
      <c r="DS138" s="142"/>
      <c r="DT138" s="142"/>
      <c r="DU138" s="142"/>
      <c r="DV138" s="142"/>
      <c r="DW138" s="142"/>
      <c r="DX138" s="142"/>
      <c r="DY138" s="142"/>
      <c r="DZ138" s="142"/>
      <c r="EA138" s="142"/>
      <c r="EB138" s="142"/>
      <c r="EC138" s="142"/>
      <c r="ED138" s="142"/>
      <c r="EE138" s="142"/>
      <c r="EF138" s="142"/>
      <c r="EG138" s="142"/>
      <c r="EH138" s="142"/>
      <c r="EI138" s="142"/>
      <c r="EJ138" s="142"/>
      <c r="EK138" s="142"/>
      <c r="EL138" s="142"/>
      <c r="EM138" s="142"/>
      <c r="EN138" s="142"/>
      <c r="EO138" s="142"/>
      <c r="EP138" s="142"/>
      <c r="EQ138" s="142"/>
      <c r="ER138" s="142"/>
      <c r="ES138" s="142"/>
      <c r="ET138" s="142"/>
      <c r="EU138" s="142"/>
      <c r="EV138" s="142"/>
      <c r="EW138" s="142"/>
      <c r="EX138" s="142"/>
      <c r="EY138" s="142"/>
      <c r="EZ138" s="142"/>
      <c r="FA138" s="142"/>
      <c r="FB138" s="142"/>
      <c r="FC138" s="142"/>
      <c r="FD138" s="142"/>
      <c r="FE138" s="142"/>
      <c r="FF138" s="142"/>
      <c r="FG138" s="142"/>
      <c r="FH138" s="142"/>
      <c r="FI138" s="142"/>
      <c r="FJ138" s="142"/>
      <c r="FK138" s="142"/>
      <c r="FL138" s="142"/>
      <c r="FM138" s="142"/>
      <c r="FN138" s="142"/>
      <c r="FO138" s="142"/>
      <c r="FP138" s="142"/>
      <c r="FQ138" s="142"/>
      <c r="FR138" s="142"/>
      <c r="FS138" s="142"/>
      <c r="FT138" s="142"/>
      <c r="FU138" s="142"/>
      <c r="FV138" s="142"/>
      <c r="FW138" s="142"/>
      <c r="FX138" s="142"/>
      <c r="FY138" s="142"/>
      <c r="FZ138" s="142"/>
      <c r="GA138" s="142"/>
      <c r="GB138" s="142"/>
      <c r="GC138" s="142"/>
      <c r="GD138" s="142"/>
      <c r="GE138" s="142"/>
      <c r="GF138" s="142"/>
      <c r="GG138" s="142"/>
      <c r="GH138" s="142"/>
      <c r="GI138" s="142"/>
      <c r="GJ138" s="142"/>
      <c r="GK138" s="142"/>
      <c r="GL138" s="142"/>
      <c r="GM138" s="142"/>
      <c r="GN138" s="142"/>
      <c r="GO138" s="142"/>
      <c r="GP138" s="142"/>
      <c r="GQ138" s="142"/>
      <c r="GR138" s="142"/>
      <c r="GS138" s="142"/>
      <c r="GT138" s="142"/>
      <c r="GU138" s="142"/>
      <c r="GV138" s="142"/>
      <c r="GW138" s="142"/>
      <c r="GX138" s="142"/>
      <c r="GY138" s="142"/>
      <c r="GZ138" s="142"/>
      <c r="HA138" s="142"/>
      <c r="HB138" s="142"/>
      <c r="HC138" s="142"/>
      <c r="HD138" s="142"/>
      <c r="HE138" s="142"/>
      <c r="HF138" s="142"/>
      <c r="HG138" s="142"/>
      <c r="HH138" s="142"/>
      <c r="HI138" s="142"/>
      <c r="HJ138" s="142"/>
      <c r="HK138" s="142"/>
      <c r="HL138" s="142"/>
      <c r="HM138" s="142"/>
      <c r="HN138" s="142"/>
      <c r="HO138" s="142"/>
    </row>
    <row r="139" spans="1:223" x14ac:dyDescent="0.35">
      <c r="A139" s="150" t="s">
        <v>252</v>
      </c>
      <c r="B139" s="151"/>
      <c r="C139" s="151"/>
      <c r="D139" s="151"/>
      <c r="E139" s="151"/>
      <c r="F139" s="151"/>
      <c r="G139" s="151"/>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c r="CF139" s="142"/>
      <c r="CG139" s="142"/>
      <c r="CH139" s="142"/>
      <c r="CI139" s="142"/>
      <c r="CJ139" s="142"/>
      <c r="CK139" s="142"/>
      <c r="CL139" s="142"/>
      <c r="CM139" s="142"/>
      <c r="CN139" s="142"/>
      <c r="CO139" s="142"/>
      <c r="CP139" s="142"/>
      <c r="CQ139" s="142"/>
      <c r="CR139" s="142"/>
      <c r="CS139" s="142"/>
      <c r="CT139" s="142"/>
      <c r="CU139" s="142"/>
      <c r="CV139" s="142"/>
      <c r="CW139" s="142"/>
      <c r="CX139" s="142"/>
      <c r="CY139" s="142"/>
      <c r="CZ139" s="142"/>
      <c r="DA139" s="142"/>
      <c r="DB139" s="142"/>
      <c r="DC139" s="142"/>
      <c r="DD139" s="142"/>
      <c r="DE139" s="142"/>
      <c r="DF139" s="142"/>
      <c r="DG139" s="142"/>
      <c r="DH139" s="142"/>
      <c r="DI139" s="142"/>
      <c r="DJ139" s="142"/>
      <c r="DK139" s="142"/>
      <c r="DL139" s="142"/>
      <c r="DM139" s="142"/>
      <c r="DN139" s="142"/>
      <c r="DO139" s="142"/>
      <c r="DP139" s="142"/>
      <c r="DQ139" s="142"/>
      <c r="DR139" s="142"/>
      <c r="DS139" s="142"/>
      <c r="DT139" s="142"/>
      <c r="DU139" s="142"/>
      <c r="DV139" s="142"/>
      <c r="DW139" s="142"/>
      <c r="DX139" s="142"/>
      <c r="DY139" s="142"/>
      <c r="DZ139" s="142"/>
      <c r="EA139" s="142"/>
      <c r="EB139" s="142"/>
      <c r="EC139" s="142"/>
      <c r="ED139" s="142"/>
      <c r="EE139" s="142"/>
      <c r="EF139" s="142"/>
      <c r="EG139" s="142"/>
      <c r="EH139" s="142"/>
      <c r="EI139" s="142"/>
      <c r="EJ139" s="142"/>
      <c r="EK139" s="142"/>
      <c r="EL139" s="142"/>
      <c r="EM139" s="142"/>
      <c r="EN139" s="142"/>
      <c r="EO139" s="142"/>
      <c r="EP139" s="142"/>
      <c r="EQ139" s="142"/>
      <c r="ER139" s="142"/>
      <c r="ES139" s="142"/>
      <c r="ET139" s="142"/>
      <c r="EU139" s="142"/>
      <c r="EV139" s="142"/>
      <c r="EW139" s="142"/>
      <c r="EX139" s="142"/>
      <c r="EY139" s="142"/>
      <c r="EZ139" s="142"/>
      <c r="FA139" s="142"/>
      <c r="FB139" s="142"/>
      <c r="FC139" s="142"/>
      <c r="FD139" s="142"/>
      <c r="FE139" s="142"/>
      <c r="FF139" s="142"/>
      <c r="FG139" s="142"/>
      <c r="FH139" s="142"/>
      <c r="FI139" s="142"/>
      <c r="FJ139" s="142"/>
      <c r="FK139" s="142"/>
      <c r="FL139" s="142"/>
      <c r="FM139" s="142"/>
      <c r="FN139" s="142"/>
      <c r="FO139" s="142"/>
      <c r="FP139" s="142"/>
      <c r="FQ139" s="142"/>
      <c r="FR139" s="142"/>
      <c r="FS139" s="142"/>
      <c r="FT139" s="142"/>
      <c r="FU139" s="142"/>
      <c r="FV139" s="142"/>
      <c r="FW139" s="142"/>
      <c r="FX139" s="142"/>
      <c r="FY139" s="142"/>
      <c r="FZ139" s="142"/>
      <c r="GA139" s="142"/>
      <c r="GB139" s="142"/>
      <c r="GC139" s="142"/>
      <c r="GD139" s="142"/>
      <c r="GE139" s="142"/>
      <c r="GF139" s="142"/>
      <c r="GG139" s="142"/>
      <c r="GH139" s="142"/>
      <c r="GI139" s="142"/>
      <c r="GJ139" s="142"/>
      <c r="GK139" s="142"/>
      <c r="GL139" s="142"/>
      <c r="GM139" s="142"/>
      <c r="GN139" s="142"/>
      <c r="GO139" s="142"/>
      <c r="GP139" s="142"/>
      <c r="GQ139" s="142"/>
      <c r="GR139" s="142"/>
      <c r="GS139" s="142"/>
      <c r="GT139" s="142"/>
      <c r="GU139" s="142"/>
      <c r="GV139" s="142"/>
      <c r="GW139" s="142"/>
      <c r="GX139" s="142"/>
      <c r="GY139" s="142"/>
      <c r="GZ139" s="142"/>
      <c r="HA139" s="142"/>
      <c r="HB139" s="142"/>
      <c r="HC139" s="142"/>
      <c r="HD139" s="142"/>
      <c r="HE139" s="142"/>
      <c r="HF139" s="142"/>
      <c r="HG139" s="142"/>
      <c r="HH139" s="142"/>
      <c r="HI139" s="142"/>
      <c r="HJ139" s="142"/>
      <c r="HK139" s="142"/>
      <c r="HL139" s="142"/>
      <c r="HM139" s="142"/>
      <c r="HN139" s="142"/>
      <c r="HO139" s="142"/>
    </row>
    <row r="140" spans="1:223" x14ac:dyDescent="0.35">
      <c r="A140" s="167" t="s">
        <v>270</v>
      </c>
      <c r="B140" s="151"/>
      <c r="C140" s="151"/>
      <c r="D140" s="151"/>
      <c r="E140" s="151"/>
      <c r="F140" s="151"/>
      <c r="G140" s="151"/>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c r="CF140" s="142"/>
      <c r="CG140" s="142"/>
      <c r="CH140" s="142"/>
      <c r="CI140" s="142"/>
      <c r="CJ140" s="142"/>
      <c r="CK140" s="142"/>
      <c r="CL140" s="142"/>
      <c r="CM140" s="142"/>
      <c r="CN140" s="142"/>
      <c r="CO140" s="142"/>
      <c r="CP140" s="142"/>
      <c r="CQ140" s="142"/>
      <c r="CR140" s="142"/>
      <c r="CS140" s="142"/>
      <c r="CT140" s="142"/>
      <c r="CU140" s="142"/>
      <c r="CV140" s="142"/>
      <c r="CW140" s="142"/>
      <c r="CX140" s="142"/>
      <c r="CY140" s="142"/>
      <c r="CZ140" s="142"/>
      <c r="DA140" s="142"/>
      <c r="DB140" s="142"/>
      <c r="DC140" s="142"/>
      <c r="DD140" s="142"/>
      <c r="DE140" s="142"/>
      <c r="DF140" s="142"/>
      <c r="DG140" s="142"/>
      <c r="DH140" s="142"/>
      <c r="DI140" s="142"/>
      <c r="DJ140" s="142"/>
      <c r="DK140" s="142"/>
      <c r="DL140" s="142"/>
      <c r="DM140" s="142"/>
      <c r="DN140" s="142"/>
      <c r="DO140" s="142"/>
      <c r="DP140" s="142"/>
      <c r="DQ140" s="142"/>
      <c r="DR140" s="142"/>
      <c r="DS140" s="142"/>
      <c r="DT140" s="142"/>
      <c r="DU140" s="142"/>
      <c r="DV140" s="142"/>
      <c r="DW140" s="142"/>
      <c r="DX140" s="142"/>
      <c r="DY140" s="142"/>
      <c r="DZ140" s="142"/>
      <c r="EA140" s="142"/>
      <c r="EB140" s="142"/>
      <c r="EC140" s="142"/>
      <c r="ED140" s="142"/>
      <c r="EE140" s="142"/>
      <c r="EF140" s="142"/>
      <c r="EG140" s="142"/>
      <c r="EH140" s="142"/>
      <c r="EI140" s="142"/>
      <c r="EJ140" s="142"/>
      <c r="EK140" s="142"/>
      <c r="EL140" s="142"/>
      <c r="EM140" s="142"/>
      <c r="EN140" s="142"/>
      <c r="EO140" s="142"/>
      <c r="EP140" s="142"/>
      <c r="EQ140" s="142"/>
      <c r="ER140" s="142"/>
      <c r="ES140" s="142"/>
      <c r="ET140" s="142"/>
      <c r="EU140" s="142"/>
      <c r="EV140" s="142"/>
      <c r="EW140" s="142"/>
      <c r="EX140" s="142"/>
      <c r="EY140" s="142"/>
      <c r="EZ140" s="142"/>
      <c r="FA140" s="142"/>
      <c r="FB140" s="142"/>
      <c r="FC140" s="142"/>
      <c r="FD140" s="142"/>
      <c r="FE140" s="142"/>
      <c r="FF140" s="142"/>
      <c r="FG140" s="142"/>
      <c r="FH140" s="142"/>
      <c r="FI140" s="142"/>
      <c r="FJ140" s="142"/>
      <c r="FK140" s="142"/>
      <c r="FL140" s="142"/>
      <c r="FM140" s="142"/>
      <c r="FN140" s="142"/>
      <c r="FO140" s="142"/>
      <c r="FP140" s="142"/>
      <c r="FQ140" s="142"/>
      <c r="FR140" s="142"/>
      <c r="FS140" s="142"/>
      <c r="FT140" s="142"/>
      <c r="FU140" s="142"/>
      <c r="FV140" s="142"/>
      <c r="FW140" s="142"/>
      <c r="FX140" s="142"/>
      <c r="FY140" s="142"/>
      <c r="FZ140" s="142"/>
      <c r="GA140" s="142"/>
      <c r="GB140" s="142"/>
      <c r="GC140" s="142"/>
      <c r="GD140" s="142"/>
      <c r="GE140" s="142"/>
      <c r="GF140" s="142"/>
      <c r="GG140" s="142"/>
      <c r="GH140" s="142"/>
      <c r="GI140" s="142"/>
      <c r="GJ140" s="142"/>
      <c r="GK140" s="142"/>
      <c r="GL140" s="142"/>
      <c r="GM140" s="142"/>
      <c r="GN140" s="142"/>
      <c r="GO140" s="142"/>
      <c r="GP140" s="142"/>
      <c r="GQ140" s="142"/>
      <c r="GR140" s="142"/>
      <c r="GS140" s="142"/>
      <c r="GT140" s="142"/>
      <c r="GU140" s="142"/>
      <c r="GV140" s="142"/>
      <c r="GW140" s="142"/>
      <c r="GX140" s="142"/>
      <c r="GY140" s="142"/>
      <c r="GZ140" s="142"/>
      <c r="HA140" s="142"/>
      <c r="HB140" s="142"/>
      <c r="HC140" s="142"/>
      <c r="HD140" s="142"/>
      <c r="HE140" s="142"/>
      <c r="HF140" s="142"/>
      <c r="HG140" s="142"/>
      <c r="HH140" s="142"/>
      <c r="HI140" s="142"/>
      <c r="HJ140" s="142"/>
      <c r="HK140" s="142"/>
      <c r="HL140" s="142"/>
      <c r="HM140" s="142"/>
      <c r="HN140" s="142"/>
      <c r="HO140" s="142"/>
    </row>
    <row r="141" spans="1:223" x14ac:dyDescent="0.35">
      <c r="A141" s="167" t="s">
        <v>271</v>
      </c>
      <c r="B141" s="151"/>
      <c r="C141" s="151"/>
      <c r="D141" s="151"/>
      <c r="E141" s="151"/>
      <c r="F141" s="151"/>
      <c r="G141" s="151"/>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c r="CF141" s="142"/>
      <c r="CG141" s="142"/>
      <c r="CH141" s="142"/>
      <c r="CI141" s="142"/>
      <c r="CJ141" s="142"/>
      <c r="CK141" s="142"/>
      <c r="CL141" s="142"/>
      <c r="CM141" s="142"/>
      <c r="CN141" s="142"/>
      <c r="CO141" s="142"/>
      <c r="CP141" s="142"/>
      <c r="CQ141" s="142"/>
      <c r="CR141" s="142"/>
      <c r="CS141" s="142"/>
      <c r="CT141" s="142"/>
      <c r="CU141" s="142"/>
      <c r="CV141" s="142"/>
      <c r="CW141" s="142"/>
      <c r="CX141" s="142"/>
      <c r="CY141" s="142"/>
      <c r="CZ141" s="142"/>
      <c r="DA141" s="142"/>
      <c r="DB141" s="142"/>
      <c r="DC141" s="142"/>
      <c r="DD141" s="142"/>
      <c r="DE141" s="142"/>
      <c r="DF141" s="142"/>
      <c r="DG141" s="142"/>
      <c r="DH141" s="142"/>
      <c r="DI141" s="142"/>
      <c r="DJ141" s="142"/>
      <c r="DK141" s="142"/>
      <c r="DL141" s="142"/>
      <c r="DM141" s="142"/>
      <c r="DN141" s="142"/>
      <c r="DO141" s="142"/>
      <c r="DP141" s="142"/>
      <c r="DQ141" s="142"/>
      <c r="DR141" s="142"/>
      <c r="DS141" s="142"/>
      <c r="DT141" s="142"/>
      <c r="DU141" s="142"/>
      <c r="DV141" s="142"/>
      <c r="DW141" s="142"/>
      <c r="DX141" s="142"/>
      <c r="DY141" s="142"/>
      <c r="DZ141" s="142"/>
      <c r="EA141" s="142"/>
      <c r="EB141" s="142"/>
      <c r="EC141" s="142"/>
      <c r="ED141" s="142"/>
      <c r="EE141" s="142"/>
      <c r="EF141" s="142"/>
      <c r="EG141" s="142"/>
      <c r="EH141" s="142"/>
      <c r="EI141" s="142"/>
      <c r="EJ141" s="142"/>
      <c r="EK141" s="142"/>
      <c r="EL141" s="142"/>
      <c r="EM141" s="142"/>
      <c r="EN141" s="142"/>
      <c r="EO141" s="142"/>
      <c r="EP141" s="142"/>
      <c r="EQ141" s="142"/>
      <c r="ER141" s="142"/>
      <c r="ES141" s="142"/>
      <c r="ET141" s="142"/>
      <c r="EU141" s="142"/>
      <c r="EV141" s="142"/>
      <c r="EW141" s="142"/>
      <c r="EX141" s="142"/>
      <c r="EY141" s="142"/>
      <c r="EZ141" s="142"/>
      <c r="FA141" s="142"/>
      <c r="FB141" s="142"/>
      <c r="FC141" s="142"/>
      <c r="FD141" s="142"/>
      <c r="FE141" s="142"/>
      <c r="FF141" s="142"/>
      <c r="FG141" s="142"/>
      <c r="FH141" s="142"/>
      <c r="FI141" s="142"/>
      <c r="FJ141" s="142"/>
      <c r="FK141" s="142"/>
      <c r="FL141" s="142"/>
      <c r="FM141" s="142"/>
      <c r="FN141" s="142"/>
      <c r="FO141" s="142"/>
      <c r="FP141" s="142"/>
      <c r="FQ141" s="142"/>
      <c r="FR141" s="142"/>
      <c r="FS141" s="142"/>
      <c r="FT141" s="142"/>
      <c r="FU141" s="142"/>
      <c r="FV141" s="142"/>
      <c r="FW141" s="142"/>
      <c r="FX141" s="142"/>
      <c r="FY141" s="142"/>
      <c r="FZ141" s="142"/>
      <c r="GA141" s="142"/>
      <c r="GB141" s="142"/>
      <c r="GC141" s="142"/>
      <c r="GD141" s="142"/>
      <c r="GE141" s="142"/>
      <c r="GF141" s="142"/>
      <c r="GG141" s="142"/>
      <c r="GH141" s="142"/>
      <c r="GI141" s="142"/>
      <c r="GJ141" s="142"/>
      <c r="GK141" s="142"/>
      <c r="GL141" s="142"/>
      <c r="GM141" s="142"/>
      <c r="GN141" s="142"/>
      <c r="GO141" s="142"/>
      <c r="GP141" s="142"/>
      <c r="GQ141" s="142"/>
      <c r="GR141" s="142"/>
      <c r="GS141" s="142"/>
      <c r="GT141" s="142"/>
      <c r="GU141" s="142"/>
      <c r="GV141" s="142"/>
      <c r="GW141" s="142"/>
      <c r="GX141" s="142"/>
      <c r="GY141" s="142"/>
      <c r="GZ141" s="142"/>
      <c r="HA141" s="142"/>
      <c r="HB141" s="142"/>
      <c r="HC141" s="142"/>
      <c r="HD141" s="142"/>
      <c r="HE141" s="142"/>
      <c r="HF141" s="142"/>
      <c r="HG141" s="142"/>
      <c r="HH141" s="142"/>
      <c r="HI141" s="142"/>
      <c r="HJ141" s="142"/>
      <c r="HK141" s="142"/>
      <c r="HL141" s="142"/>
      <c r="HM141" s="142"/>
      <c r="HN141" s="142"/>
      <c r="HO141" s="142"/>
    </row>
    <row r="142" spans="1:223" x14ac:dyDescent="0.35">
      <c r="A142" s="167" t="s">
        <v>272</v>
      </c>
      <c r="B142" s="151"/>
      <c r="C142" s="151"/>
      <c r="D142" s="151"/>
      <c r="E142" s="151"/>
      <c r="F142" s="151"/>
      <c r="G142" s="151"/>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c r="CF142" s="142"/>
      <c r="CG142" s="142"/>
      <c r="CH142" s="142"/>
      <c r="CI142" s="142"/>
      <c r="CJ142" s="142"/>
      <c r="CK142" s="142"/>
      <c r="CL142" s="142"/>
      <c r="CM142" s="142"/>
      <c r="CN142" s="142"/>
      <c r="CO142" s="142"/>
      <c r="CP142" s="142"/>
      <c r="CQ142" s="142"/>
      <c r="CR142" s="142"/>
      <c r="CS142" s="142"/>
      <c r="CT142" s="142"/>
      <c r="CU142" s="142"/>
      <c r="CV142" s="142"/>
      <c r="CW142" s="142"/>
      <c r="CX142" s="142"/>
      <c r="CY142" s="142"/>
      <c r="CZ142" s="142"/>
      <c r="DA142" s="142"/>
      <c r="DB142" s="142"/>
      <c r="DC142" s="142"/>
      <c r="DD142" s="142"/>
      <c r="DE142" s="142"/>
      <c r="DF142" s="142"/>
      <c r="DG142" s="142"/>
      <c r="DH142" s="142"/>
      <c r="DI142" s="142"/>
      <c r="DJ142" s="142"/>
      <c r="DK142" s="142"/>
      <c r="DL142" s="142"/>
      <c r="DM142" s="142"/>
      <c r="DN142" s="142"/>
      <c r="DO142" s="142"/>
      <c r="DP142" s="142"/>
      <c r="DQ142" s="142"/>
      <c r="DR142" s="142"/>
      <c r="DS142" s="142"/>
      <c r="DT142" s="142"/>
      <c r="DU142" s="142"/>
      <c r="DV142" s="142"/>
      <c r="DW142" s="142"/>
      <c r="DX142" s="142"/>
      <c r="DY142" s="142"/>
      <c r="DZ142" s="142"/>
      <c r="EA142" s="142"/>
      <c r="EB142" s="142"/>
      <c r="EC142" s="142"/>
      <c r="ED142" s="142"/>
      <c r="EE142" s="142"/>
      <c r="EF142" s="142"/>
      <c r="EG142" s="142"/>
      <c r="EH142" s="142"/>
      <c r="EI142" s="142"/>
      <c r="EJ142" s="142"/>
      <c r="EK142" s="142"/>
      <c r="EL142" s="142"/>
      <c r="EM142" s="142"/>
      <c r="EN142" s="142"/>
      <c r="EO142" s="142"/>
      <c r="EP142" s="142"/>
      <c r="EQ142" s="142"/>
      <c r="ER142" s="142"/>
      <c r="ES142" s="142"/>
      <c r="ET142" s="142"/>
      <c r="EU142" s="142"/>
      <c r="EV142" s="142"/>
      <c r="EW142" s="142"/>
      <c r="EX142" s="142"/>
      <c r="EY142" s="142"/>
      <c r="EZ142" s="142"/>
      <c r="FA142" s="142"/>
      <c r="FB142" s="142"/>
      <c r="FC142" s="142"/>
      <c r="FD142" s="142"/>
      <c r="FE142" s="142"/>
      <c r="FF142" s="142"/>
      <c r="FG142" s="142"/>
      <c r="FH142" s="142"/>
      <c r="FI142" s="142"/>
      <c r="FJ142" s="142"/>
      <c r="FK142" s="142"/>
      <c r="FL142" s="142"/>
      <c r="FM142" s="142"/>
      <c r="FN142" s="142"/>
      <c r="FO142" s="142"/>
      <c r="FP142" s="142"/>
      <c r="FQ142" s="142"/>
      <c r="FR142" s="142"/>
      <c r="FS142" s="142"/>
      <c r="FT142" s="142"/>
      <c r="FU142" s="142"/>
      <c r="FV142" s="142"/>
      <c r="FW142" s="142"/>
      <c r="FX142" s="142"/>
      <c r="FY142" s="142"/>
      <c r="FZ142" s="142"/>
      <c r="GA142" s="142"/>
      <c r="GB142" s="142"/>
      <c r="GC142" s="142"/>
      <c r="GD142" s="142"/>
      <c r="GE142" s="142"/>
      <c r="GF142" s="142"/>
      <c r="GG142" s="142"/>
      <c r="GH142" s="142"/>
      <c r="GI142" s="142"/>
      <c r="GJ142" s="142"/>
      <c r="GK142" s="142"/>
      <c r="GL142" s="142"/>
      <c r="GM142" s="142"/>
      <c r="GN142" s="142"/>
      <c r="GO142" s="142"/>
      <c r="GP142" s="142"/>
      <c r="GQ142" s="142"/>
      <c r="GR142" s="142"/>
      <c r="GS142" s="142"/>
      <c r="GT142" s="142"/>
      <c r="GU142" s="142"/>
      <c r="GV142" s="142"/>
      <c r="GW142" s="142"/>
      <c r="GX142" s="142"/>
      <c r="GY142" s="142"/>
      <c r="GZ142" s="142"/>
      <c r="HA142" s="142"/>
      <c r="HB142" s="142"/>
      <c r="HC142" s="142"/>
      <c r="HD142" s="142"/>
      <c r="HE142" s="142"/>
      <c r="HF142" s="142"/>
      <c r="HG142" s="142"/>
      <c r="HH142" s="142"/>
      <c r="HI142" s="142"/>
      <c r="HJ142" s="142"/>
      <c r="HK142" s="142"/>
      <c r="HL142" s="142"/>
      <c r="HM142" s="142"/>
      <c r="HN142" s="142"/>
      <c r="HO142" s="142"/>
    </row>
    <row r="143" spans="1:223" x14ac:dyDescent="0.35">
      <c r="A143" s="167" t="s">
        <v>273</v>
      </c>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c r="CF143" s="142"/>
      <c r="CG143" s="142"/>
      <c r="CH143" s="142"/>
      <c r="CI143" s="142"/>
      <c r="CJ143" s="142"/>
      <c r="CK143" s="142"/>
      <c r="CL143" s="142"/>
      <c r="CM143" s="142"/>
      <c r="CN143" s="142"/>
      <c r="CO143" s="142"/>
      <c r="CP143" s="142"/>
      <c r="CQ143" s="142"/>
      <c r="CR143" s="142"/>
      <c r="CS143" s="142"/>
      <c r="CT143" s="142"/>
      <c r="CU143" s="142"/>
      <c r="CV143" s="142"/>
      <c r="CW143" s="142"/>
      <c r="CX143" s="142"/>
      <c r="CY143" s="142"/>
      <c r="CZ143" s="142"/>
      <c r="DA143" s="142"/>
      <c r="DB143" s="142"/>
      <c r="DC143" s="142"/>
      <c r="DD143" s="142"/>
      <c r="DE143" s="142"/>
      <c r="DF143" s="142"/>
      <c r="DG143" s="142"/>
      <c r="DH143" s="142"/>
      <c r="DI143" s="142"/>
      <c r="DJ143" s="142"/>
      <c r="DK143" s="142"/>
      <c r="DL143" s="142"/>
      <c r="DM143" s="142"/>
      <c r="DN143" s="142"/>
      <c r="DO143" s="142"/>
      <c r="DP143" s="142"/>
      <c r="DQ143" s="142"/>
      <c r="DR143" s="142"/>
      <c r="DS143" s="142"/>
      <c r="DT143" s="142"/>
      <c r="DU143" s="142"/>
      <c r="DV143" s="142"/>
      <c r="DW143" s="142"/>
      <c r="DX143" s="142"/>
      <c r="DY143" s="142"/>
      <c r="DZ143" s="142"/>
      <c r="EA143" s="142"/>
      <c r="EB143" s="142"/>
      <c r="EC143" s="142"/>
      <c r="ED143" s="142"/>
      <c r="EE143" s="142"/>
      <c r="EF143" s="142"/>
      <c r="EG143" s="142"/>
      <c r="EH143" s="142"/>
      <c r="EI143" s="142"/>
      <c r="EJ143" s="142"/>
      <c r="EK143" s="142"/>
      <c r="EL143" s="142"/>
      <c r="EM143" s="142"/>
      <c r="EN143" s="142"/>
      <c r="EO143" s="142"/>
      <c r="EP143" s="142"/>
      <c r="EQ143" s="142"/>
      <c r="ER143" s="142"/>
      <c r="ES143" s="142"/>
      <c r="ET143" s="142"/>
      <c r="EU143" s="142"/>
      <c r="EV143" s="142"/>
      <c r="EW143" s="142"/>
      <c r="EX143" s="142"/>
      <c r="EY143" s="142"/>
      <c r="EZ143" s="142"/>
      <c r="FA143" s="142"/>
      <c r="FB143" s="142"/>
      <c r="FC143" s="142"/>
      <c r="FD143" s="142"/>
      <c r="FE143" s="142"/>
      <c r="FF143" s="142"/>
      <c r="FG143" s="142"/>
      <c r="FH143" s="142"/>
      <c r="FI143" s="142"/>
      <c r="FJ143" s="142"/>
      <c r="FK143" s="142"/>
      <c r="FL143" s="142"/>
      <c r="FM143" s="142"/>
      <c r="FN143" s="142"/>
      <c r="FO143" s="142"/>
      <c r="FP143" s="142"/>
      <c r="FQ143" s="142"/>
      <c r="FR143" s="142"/>
      <c r="FS143" s="142"/>
      <c r="FT143" s="142"/>
      <c r="FU143" s="142"/>
      <c r="FV143" s="142"/>
      <c r="FW143" s="142"/>
      <c r="FX143" s="142"/>
      <c r="FY143" s="142"/>
      <c r="FZ143" s="142"/>
      <c r="GA143" s="142"/>
      <c r="GB143" s="142"/>
      <c r="GC143" s="142"/>
      <c r="GD143" s="142"/>
      <c r="GE143" s="142"/>
      <c r="GF143" s="142"/>
      <c r="GG143" s="142"/>
      <c r="GH143" s="142"/>
      <c r="GI143" s="142"/>
      <c r="GJ143" s="142"/>
      <c r="GK143" s="142"/>
      <c r="GL143" s="142"/>
      <c r="GM143" s="142"/>
      <c r="GN143" s="142"/>
      <c r="GO143" s="142"/>
      <c r="GP143" s="142"/>
      <c r="GQ143" s="142"/>
      <c r="GR143" s="142"/>
      <c r="GS143" s="142"/>
      <c r="GT143" s="142"/>
      <c r="GU143" s="142"/>
      <c r="GV143" s="142"/>
      <c r="GW143" s="142"/>
      <c r="GX143" s="142"/>
      <c r="GY143" s="142"/>
      <c r="GZ143" s="142"/>
      <c r="HA143" s="142"/>
      <c r="HB143" s="142"/>
      <c r="HC143" s="142"/>
      <c r="HD143" s="142"/>
      <c r="HE143" s="142"/>
      <c r="HF143" s="142"/>
      <c r="HG143" s="142"/>
      <c r="HH143" s="142"/>
      <c r="HI143" s="142"/>
      <c r="HJ143" s="142"/>
      <c r="HK143" s="142"/>
      <c r="HL143" s="142"/>
      <c r="HM143" s="142"/>
      <c r="HN143" s="142"/>
      <c r="HO143" s="142"/>
    </row>
    <row r="144" spans="1:223" x14ac:dyDescent="0.35">
      <c r="A144" s="167" t="s">
        <v>251</v>
      </c>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c r="CE144" s="142"/>
      <c r="CF144" s="142"/>
      <c r="CG144" s="142"/>
      <c r="CH144" s="142"/>
      <c r="CI144" s="142"/>
      <c r="CJ144" s="142"/>
      <c r="CK144" s="142"/>
      <c r="CL144" s="142"/>
      <c r="CM144" s="142"/>
      <c r="CN144" s="142"/>
      <c r="CO144" s="142"/>
      <c r="CP144" s="142"/>
      <c r="CQ144" s="142"/>
      <c r="CR144" s="142"/>
      <c r="CS144" s="142"/>
      <c r="CT144" s="142"/>
      <c r="CU144" s="142"/>
      <c r="CV144" s="142"/>
      <c r="CW144" s="142"/>
      <c r="CX144" s="142"/>
      <c r="CY144" s="142"/>
      <c r="CZ144" s="142"/>
      <c r="DA144" s="142"/>
      <c r="DB144" s="142"/>
      <c r="DC144" s="142"/>
      <c r="DD144" s="142"/>
      <c r="DE144" s="142"/>
      <c r="DF144" s="142"/>
      <c r="DG144" s="142"/>
      <c r="DH144" s="142"/>
      <c r="DI144" s="142"/>
      <c r="DJ144" s="142"/>
      <c r="DK144" s="142"/>
      <c r="DL144" s="142"/>
      <c r="DM144" s="142"/>
      <c r="DN144" s="142"/>
      <c r="DO144" s="142"/>
      <c r="DP144" s="142"/>
      <c r="DQ144" s="142"/>
      <c r="DR144" s="142"/>
      <c r="DS144" s="142"/>
      <c r="DT144" s="142"/>
      <c r="DU144" s="142"/>
      <c r="DV144" s="142"/>
      <c r="DW144" s="142"/>
      <c r="DX144" s="142"/>
      <c r="DY144" s="142"/>
      <c r="DZ144" s="142"/>
      <c r="EA144" s="142"/>
      <c r="EB144" s="142"/>
      <c r="EC144" s="142"/>
      <c r="ED144" s="142"/>
      <c r="EE144" s="142"/>
      <c r="EF144" s="142"/>
      <c r="EG144" s="142"/>
      <c r="EH144" s="142"/>
      <c r="EI144" s="142"/>
      <c r="EJ144" s="142"/>
      <c r="EK144" s="142"/>
      <c r="EL144" s="142"/>
      <c r="EM144" s="142"/>
      <c r="EN144" s="142"/>
      <c r="EO144" s="142"/>
      <c r="EP144" s="142"/>
      <c r="EQ144" s="142"/>
      <c r="ER144" s="142"/>
      <c r="ES144" s="142"/>
      <c r="ET144" s="142"/>
      <c r="EU144" s="142"/>
      <c r="EV144" s="142"/>
      <c r="EW144" s="142"/>
      <c r="EX144" s="142"/>
      <c r="EY144" s="142"/>
      <c r="EZ144" s="142"/>
      <c r="FA144" s="142"/>
      <c r="FB144" s="142"/>
      <c r="FC144" s="142"/>
      <c r="FD144" s="142"/>
      <c r="FE144" s="142"/>
      <c r="FF144" s="142"/>
      <c r="FG144" s="142"/>
      <c r="FH144" s="142"/>
      <c r="FI144" s="142"/>
      <c r="FJ144" s="142"/>
      <c r="FK144" s="142"/>
      <c r="FL144" s="142"/>
      <c r="FM144" s="142"/>
      <c r="FN144" s="142"/>
      <c r="FO144" s="142"/>
      <c r="FP144" s="142"/>
      <c r="FQ144" s="142"/>
      <c r="FR144" s="142"/>
      <c r="FS144" s="142"/>
      <c r="FT144" s="142"/>
      <c r="FU144" s="142"/>
      <c r="FV144" s="142"/>
      <c r="FW144" s="142"/>
      <c r="FX144" s="142"/>
      <c r="FY144" s="142"/>
      <c r="FZ144" s="142"/>
      <c r="GA144" s="142"/>
      <c r="GB144" s="142"/>
      <c r="GC144" s="142"/>
      <c r="GD144" s="142"/>
      <c r="GE144" s="142"/>
      <c r="GF144" s="142"/>
      <c r="GG144" s="142"/>
      <c r="GH144" s="142"/>
      <c r="GI144" s="142"/>
      <c r="GJ144" s="142"/>
      <c r="GK144" s="142"/>
      <c r="GL144" s="142"/>
      <c r="GM144" s="142"/>
      <c r="GN144" s="142"/>
      <c r="GO144" s="142"/>
      <c r="GP144" s="142"/>
      <c r="GQ144" s="142"/>
      <c r="GR144" s="142"/>
      <c r="GS144" s="142"/>
      <c r="GT144" s="142"/>
      <c r="GU144" s="142"/>
      <c r="GV144" s="142"/>
      <c r="GW144" s="142"/>
      <c r="GX144" s="142"/>
      <c r="GY144" s="142"/>
      <c r="GZ144" s="142"/>
      <c r="HA144" s="142"/>
      <c r="HB144" s="142"/>
      <c r="HC144" s="142"/>
      <c r="HD144" s="142"/>
      <c r="HE144" s="142"/>
      <c r="HF144" s="142"/>
      <c r="HG144" s="142"/>
      <c r="HH144" s="142"/>
      <c r="HI144" s="142"/>
      <c r="HJ144" s="142"/>
      <c r="HK144" s="142"/>
      <c r="HL144" s="142"/>
      <c r="HM144" s="142"/>
      <c r="HN144" s="142"/>
      <c r="HO144" s="142"/>
    </row>
    <row r="145" spans="14:223" x14ac:dyDescent="0.35">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c r="CF145" s="142"/>
      <c r="CG145" s="142"/>
      <c r="CH145" s="142"/>
      <c r="CI145" s="142"/>
      <c r="CJ145" s="142"/>
      <c r="CK145" s="142"/>
      <c r="CL145" s="142"/>
      <c r="CM145" s="142"/>
      <c r="CN145" s="142"/>
      <c r="CO145" s="142"/>
      <c r="CP145" s="142"/>
      <c r="CQ145" s="142"/>
      <c r="CR145" s="142"/>
      <c r="CS145" s="142"/>
      <c r="CT145" s="142"/>
      <c r="CU145" s="142"/>
      <c r="CV145" s="142"/>
      <c r="CW145" s="142"/>
      <c r="CX145" s="142"/>
      <c r="CY145" s="142"/>
      <c r="CZ145" s="142"/>
      <c r="DA145" s="142"/>
      <c r="DB145" s="142"/>
      <c r="DC145" s="142"/>
      <c r="DD145" s="142"/>
      <c r="DE145" s="142"/>
      <c r="DF145" s="142"/>
      <c r="DG145" s="142"/>
      <c r="DH145" s="142"/>
      <c r="DI145" s="142"/>
      <c r="DJ145" s="142"/>
      <c r="DK145" s="142"/>
      <c r="DL145" s="142"/>
      <c r="DM145" s="142"/>
      <c r="DN145" s="142"/>
      <c r="DO145" s="142"/>
      <c r="DP145" s="142"/>
      <c r="DQ145" s="142"/>
      <c r="DR145" s="142"/>
      <c r="DS145" s="142"/>
      <c r="DT145" s="142"/>
      <c r="DU145" s="142"/>
      <c r="DV145" s="142"/>
      <c r="DW145" s="142"/>
      <c r="DX145" s="142"/>
      <c r="DY145" s="142"/>
      <c r="DZ145" s="142"/>
      <c r="EA145" s="142"/>
      <c r="EB145" s="142"/>
      <c r="EC145" s="142"/>
      <c r="ED145" s="142"/>
      <c r="EE145" s="142"/>
      <c r="EF145" s="142"/>
      <c r="EG145" s="142"/>
      <c r="EH145" s="142"/>
      <c r="EI145" s="142"/>
      <c r="EJ145" s="142"/>
      <c r="EK145" s="142"/>
      <c r="EL145" s="142"/>
      <c r="EM145" s="142"/>
      <c r="EN145" s="142"/>
      <c r="EO145" s="142"/>
      <c r="EP145" s="142"/>
      <c r="EQ145" s="142"/>
      <c r="ER145" s="142"/>
      <c r="ES145" s="142"/>
      <c r="ET145" s="142"/>
      <c r="EU145" s="142"/>
      <c r="EV145" s="142"/>
      <c r="EW145" s="142"/>
      <c r="EX145" s="142"/>
      <c r="EY145" s="142"/>
      <c r="EZ145" s="142"/>
      <c r="FA145" s="142"/>
      <c r="FB145" s="142"/>
      <c r="FC145" s="142"/>
      <c r="FD145" s="142"/>
      <c r="FE145" s="142"/>
      <c r="FF145" s="142"/>
      <c r="FG145" s="142"/>
      <c r="FH145" s="142"/>
      <c r="FI145" s="142"/>
      <c r="FJ145" s="142"/>
      <c r="FK145" s="142"/>
      <c r="FL145" s="142"/>
      <c r="FM145" s="142"/>
      <c r="FN145" s="142"/>
      <c r="FO145" s="142"/>
      <c r="FP145" s="142"/>
      <c r="FQ145" s="142"/>
      <c r="FR145" s="142"/>
      <c r="FS145" s="142"/>
      <c r="FT145" s="142"/>
      <c r="FU145" s="142"/>
      <c r="FV145" s="142"/>
      <c r="FW145" s="142"/>
      <c r="FX145" s="142"/>
      <c r="FY145" s="142"/>
      <c r="FZ145" s="142"/>
      <c r="GA145" s="142"/>
      <c r="GB145" s="142"/>
      <c r="GC145" s="142"/>
      <c r="GD145" s="142"/>
      <c r="GE145" s="142"/>
      <c r="GF145" s="142"/>
      <c r="GG145" s="142"/>
      <c r="GH145" s="142"/>
      <c r="GI145" s="142"/>
      <c r="GJ145" s="142"/>
      <c r="GK145" s="142"/>
      <c r="GL145" s="142"/>
      <c r="GM145" s="142"/>
      <c r="GN145" s="142"/>
      <c r="GO145" s="142"/>
      <c r="GP145" s="142"/>
      <c r="GQ145" s="142"/>
      <c r="GR145" s="142"/>
      <c r="GS145" s="142"/>
      <c r="GT145" s="142"/>
      <c r="GU145" s="142"/>
      <c r="GV145" s="142"/>
      <c r="GW145" s="142"/>
      <c r="GX145" s="142"/>
      <c r="GY145" s="142"/>
      <c r="GZ145" s="142"/>
      <c r="HA145" s="142"/>
      <c r="HB145" s="142"/>
      <c r="HC145" s="142"/>
      <c r="HD145" s="142"/>
      <c r="HE145" s="142"/>
      <c r="HF145" s="142"/>
      <c r="HG145" s="142"/>
      <c r="HH145" s="142"/>
      <c r="HI145" s="142"/>
      <c r="HJ145" s="142"/>
      <c r="HK145" s="142"/>
      <c r="HL145" s="142"/>
      <c r="HM145" s="142"/>
      <c r="HN145" s="142"/>
      <c r="HO145" s="142"/>
    </row>
    <row r="146" spans="14:223" x14ac:dyDescent="0.35">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c r="CE146" s="142"/>
      <c r="CF146" s="142"/>
      <c r="CG146" s="142"/>
      <c r="CH146" s="142"/>
      <c r="CI146" s="142"/>
      <c r="CJ146" s="142"/>
      <c r="CK146" s="142"/>
      <c r="CL146" s="142"/>
      <c r="CM146" s="142"/>
      <c r="CN146" s="142"/>
      <c r="CO146" s="142"/>
      <c r="CP146" s="142"/>
      <c r="CQ146" s="142"/>
      <c r="CR146" s="142"/>
      <c r="CS146" s="142"/>
      <c r="CT146" s="142"/>
      <c r="CU146" s="142"/>
      <c r="CV146" s="142"/>
      <c r="CW146" s="142"/>
      <c r="CX146" s="142"/>
      <c r="CY146" s="142"/>
      <c r="CZ146" s="142"/>
      <c r="DA146" s="142"/>
      <c r="DB146" s="142"/>
      <c r="DC146" s="142"/>
      <c r="DD146" s="142"/>
      <c r="DE146" s="142"/>
      <c r="DF146" s="142"/>
      <c r="DG146" s="142"/>
      <c r="DH146" s="142"/>
      <c r="DI146" s="142"/>
      <c r="DJ146" s="142"/>
      <c r="DK146" s="142"/>
      <c r="DL146" s="142"/>
      <c r="DM146" s="142"/>
      <c r="DN146" s="142"/>
      <c r="DO146" s="142"/>
      <c r="DP146" s="142"/>
      <c r="DQ146" s="142"/>
      <c r="DR146" s="142"/>
      <c r="DS146" s="142"/>
      <c r="DT146" s="142"/>
      <c r="DU146" s="142"/>
      <c r="DV146" s="142"/>
      <c r="DW146" s="142"/>
      <c r="DX146" s="142"/>
      <c r="DY146" s="142"/>
      <c r="DZ146" s="142"/>
      <c r="EA146" s="142"/>
      <c r="EB146" s="142"/>
      <c r="EC146" s="142"/>
      <c r="ED146" s="142"/>
      <c r="EE146" s="142"/>
      <c r="EF146" s="142"/>
      <c r="EG146" s="142"/>
      <c r="EH146" s="142"/>
      <c r="EI146" s="142"/>
      <c r="EJ146" s="142"/>
      <c r="EK146" s="142"/>
      <c r="EL146" s="142"/>
      <c r="EM146" s="142"/>
      <c r="EN146" s="142"/>
      <c r="EO146" s="142"/>
      <c r="EP146" s="142"/>
      <c r="EQ146" s="142"/>
      <c r="ER146" s="142"/>
      <c r="ES146" s="142"/>
      <c r="ET146" s="142"/>
      <c r="EU146" s="142"/>
      <c r="EV146" s="142"/>
      <c r="EW146" s="142"/>
      <c r="EX146" s="142"/>
      <c r="EY146" s="142"/>
      <c r="EZ146" s="142"/>
      <c r="FA146" s="142"/>
      <c r="FB146" s="142"/>
      <c r="FC146" s="142"/>
      <c r="FD146" s="142"/>
      <c r="FE146" s="142"/>
      <c r="FF146" s="142"/>
      <c r="FG146" s="142"/>
      <c r="FH146" s="142"/>
      <c r="FI146" s="142"/>
      <c r="FJ146" s="142"/>
      <c r="FK146" s="142"/>
      <c r="FL146" s="142"/>
      <c r="FM146" s="142"/>
      <c r="FN146" s="142"/>
      <c r="FO146" s="142"/>
      <c r="FP146" s="142"/>
      <c r="FQ146" s="142"/>
      <c r="FR146" s="142"/>
      <c r="FS146" s="142"/>
      <c r="FT146" s="142"/>
      <c r="FU146" s="142"/>
      <c r="FV146" s="142"/>
      <c r="FW146" s="142"/>
      <c r="FX146" s="142"/>
      <c r="FY146" s="142"/>
      <c r="FZ146" s="142"/>
      <c r="GA146" s="142"/>
      <c r="GB146" s="142"/>
      <c r="GC146" s="142"/>
      <c r="GD146" s="142"/>
      <c r="GE146" s="142"/>
      <c r="GF146" s="142"/>
      <c r="GG146" s="142"/>
      <c r="GH146" s="142"/>
      <c r="GI146" s="142"/>
      <c r="GJ146" s="142"/>
      <c r="GK146" s="142"/>
      <c r="GL146" s="142"/>
      <c r="GM146" s="142"/>
      <c r="GN146" s="142"/>
      <c r="GO146" s="142"/>
      <c r="GP146" s="142"/>
      <c r="GQ146" s="142"/>
      <c r="GR146" s="142"/>
      <c r="GS146" s="142"/>
      <c r="GT146" s="142"/>
      <c r="GU146" s="142"/>
      <c r="GV146" s="142"/>
      <c r="GW146" s="142"/>
      <c r="GX146" s="142"/>
      <c r="GY146" s="142"/>
      <c r="GZ146" s="142"/>
      <c r="HA146" s="142"/>
      <c r="HB146" s="142"/>
      <c r="HC146" s="142"/>
      <c r="HD146" s="142"/>
      <c r="HE146" s="142"/>
      <c r="HF146" s="142"/>
      <c r="HG146" s="142"/>
      <c r="HH146" s="142"/>
      <c r="HI146" s="142"/>
      <c r="HJ146" s="142"/>
      <c r="HK146" s="142"/>
      <c r="HL146" s="142"/>
      <c r="HM146" s="142"/>
      <c r="HN146" s="142"/>
      <c r="HO146" s="142"/>
    </row>
    <row r="147" spans="14:223" x14ac:dyDescent="0.35">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c r="CF147" s="142"/>
      <c r="CG147" s="142"/>
      <c r="CH147" s="142"/>
      <c r="CI147" s="142"/>
      <c r="CJ147" s="142"/>
      <c r="CK147" s="142"/>
      <c r="CL147" s="142"/>
      <c r="CM147" s="142"/>
      <c r="CN147" s="142"/>
      <c r="CO147" s="142"/>
      <c r="CP147" s="142"/>
      <c r="CQ147" s="142"/>
      <c r="CR147" s="142"/>
      <c r="CS147" s="142"/>
      <c r="CT147" s="142"/>
      <c r="CU147" s="142"/>
      <c r="CV147" s="142"/>
      <c r="CW147" s="142"/>
      <c r="CX147" s="142"/>
      <c r="CY147" s="142"/>
      <c r="CZ147" s="142"/>
      <c r="DA147" s="142"/>
      <c r="DB147" s="142"/>
      <c r="DC147" s="142"/>
      <c r="DD147" s="142"/>
      <c r="DE147" s="142"/>
      <c r="DF147" s="142"/>
      <c r="DG147" s="142"/>
      <c r="DH147" s="142"/>
      <c r="DI147" s="142"/>
      <c r="DJ147" s="142"/>
      <c r="DK147" s="142"/>
      <c r="DL147" s="142"/>
      <c r="DM147" s="142"/>
      <c r="DN147" s="142"/>
      <c r="DO147" s="142"/>
      <c r="DP147" s="142"/>
      <c r="DQ147" s="142"/>
      <c r="DR147" s="142"/>
      <c r="DS147" s="142"/>
      <c r="DT147" s="142"/>
      <c r="DU147" s="142"/>
      <c r="DV147" s="142"/>
      <c r="DW147" s="142"/>
      <c r="DX147" s="142"/>
      <c r="DY147" s="142"/>
      <c r="DZ147" s="142"/>
      <c r="EA147" s="142"/>
      <c r="EB147" s="142"/>
      <c r="EC147" s="142"/>
      <c r="ED147" s="142"/>
      <c r="EE147" s="142"/>
      <c r="EF147" s="142"/>
      <c r="EG147" s="142"/>
      <c r="EH147" s="142"/>
      <c r="EI147" s="142"/>
      <c r="EJ147" s="142"/>
      <c r="EK147" s="142"/>
      <c r="EL147" s="142"/>
      <c r="EM147" s="142"/>
      <c r="EN147" s="142"/>
      <c r="EO147" s="142"/>
      <c r="EP147" s="142"/>
      <c r="EQ147" s="142"/>
      <c r="ER147" s="142"/>
      <c r="ES147" s="142"/>
      <c r="ET147" s="142"/>
      <c r="EU147" s="142"/>
      <c r="EV147" s="142"/>
      <c r="EW147" s="142"/>
      <c r="EX147" s="142"/>
      <c r="EY147" s="142"/>
      <c r="EZ147" s="142"/>
      <c r="FA147" s="142"/>
      <c r="FB147" s="142"/>
      <c r="FC147" s="142"/>
      <c r="FD147" s="142"/>
      <c r="FE147" s="142"/>
      <c r="FF147" s="142"/>
      <c r="FG147" s="142"/>
      <c r="FH147" s="142"/>
      <c r="FI147" s="142"/>
      <c r="FJ147" s="142"/>
      <c r="FK147" s="142"/>
      <c r="FL147" s="142"/>
      <c r="FM147" s="142"/>
      <c r="FN147" s="142"/>
      <c r="FO147" s="142"/>
      <c r="FP147" s="142"/>
      <c r="FQ147" s="142"/>
      <c r="FR147" s="142"/>
      <c r="FS147" s="142"/>
      <c r="FT147" s="142"/>
      <c r="FU147" s="142"/>
      <c r="FV147" s="142"/>
      <c r="FW147" s="142"/>
      <c r="FX147" s="142"/>
      <c r="FY147" s="142"/>
      <c r="FZ147" s="142"/>
      <c r="GA147" s="142"/>
      <c r="GB147" s="142"/>
      <c r="GC147" s="142"/>
      <c r="GD147" s="142"/>
      <c r="GE147" s="142"/>
      <c r="GF147" s="142"/>
      <c r="GG147" s="142"/>
      <c r="GH147" s="142"/>
      <c r="GI147" s="142"/>
      <c r="GJ147" s="142"/>
      <c r="GK147" s="142"/>
      <c r="GL147" s="142"/>
      <c r="GM147" s="142"/>
      <c r="GN147" s="142"/>
      <c r="GO147" s="142"/>
      <c r="GP147" s="142"/>
      <c r="GQ147" s="142"/>
      <c r="GR147" s="142"/>
      <c r="GS147" s="142"/>
      <c r="GT147" s="142"/>
      <c r="GU147" s="142"/>
      <c r="GV147" s="142"/>
      <c r="GW147" s="142"/>
      <c r="GX147" s="142"/>
      <c r="GY147" s="142"/>
      <c r="GZ147" s="142"/>
      <c r="HA147" s="142"/>
      <c r="HB147" s="142"/>
      <c r="HC147" s="142"/>
      <c r="HD147" s="142"/>
      <c r="HE147" s="142"/>
      <c r="HF147" s="142"/>
      <c r="HG147" s="142"/>
      <c r="HH147" s="142"/>
      <c r="HI147" s="142"/>
      <c r="HJ147" s="142"/>
      <c r="HK147" s="142"/>
      <c r="HL147" s="142"/>
      <c r="HM147" s="142"/>
      <c r="HN147" s="142"/>
      <c r="HO147" s="142"/>
    </row>
    <row r="148" spans="14:223" x14ac:dyDescent="0.35">
      <c r="N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c r="CF148" s="142"/>
      <c r="CG148" s="142"/>
      <c r="CH148" s="142"/>
      <c r="CI148" s="142"/>
      <c r="CJ148" s="142"/>
      <c r="CK148" s="142"/>
      <c r="CL148" s="142"/>
      <c r="CM148" s="142"/>
      <c r="CN148" s="142"/>
      <c r="CO148" s="142"/>
      <c r="CP148" s="142"/>
      <c r="CQ148" s="142"/>
      <c r="CR148" s="142"/>
      <c r="CS148" s="142"/>
      <c r="CT148" s="142"/>
      <c r="CU148" s="142"/>
      <c r="CV148" s="142"/>
      <c r="CW148" s="142"/>
      <c r="CX148" s="142"/>
      <c r="CY148" s="142"/>
      <c r="CZ148" s="142"/>
      <c r="DA148" s="142"/>
      <c r="DB148" s="142"/>
      <c r="DC148" s="142"/>
      <c r="DD148" s="142"/>
      <c r="DE148" s="142"/>
      <c r="DF148" s="142"/>
      <c r="DG148" s="142"/>
      <c r="DH148" s="142"/>
      <c r="DI148" s="142"/>
      <c r="DJ148" s="142"/>
      <c r="DK148" s="142"/>
      <c r="DL148" s="142"/>
      <c r="DM148" s="142"/>
      <c r="DN148" s="142"/>
      <c r="DO148" s="142"/>
      <c r="DP148" s="142"/>
      <c r="DQ148" s="142"/>
      <c r="DR148" s="142"/>
      <c r="DS148" s="142"/>
      <c r="DT148" s="142"/>
      <c r="DU148" s="142"/>
      <c r="DV148" s="142"/>
      <c r="DW148" s="142"/>
      <c r="DX148" s="142"/>
      <c r="DY148" s="142"/>
      <c r="DZ148" s="142"/>
      <c r="EA148" s="142"/>
      <c r="EB148" s="142"/>
      <c r="EC148" s="142"/>
      <c r="ED148" s="142"/>
      <c r="EE148" s="142"/>
      <c r="EF148" s="142"/>
      <c r="EG148" s="142"/>
      <c r="EH148" s="142"/>
      <c r="EI148" s="142"/>
      <c r="EJ148" s="142"/>
      <c r="EK148" s="142"/>
      <c r="EL148" s="142"/>
      <c r="EM148" s="142"/>
      <c r="EN148" s="142"/>
      <c r="EO148" s="142"/>
      <c r="EP148" s="142"/>
      <c r="EQ148" s="142"/>
      <c r="ER148" s="142"/>
      <c r="ES148" s="142"/>
      <c r="ET148" s="142"/>
      <c r="EU148" s="142"/>
      <c r="EV148" s="142"/>
      <c r="EW148" s="142"/>
      <c r="EX148" s="142"/>
      <c r="EY148" s="142"/>
      <c r="EZ148" s="142"/>
      <c r="FA148" s="142"/>
      <c r="FB148" s="142"/>
      <c r="FC148" s="142"/>
      <c r="FD148" s="142"/>
      <c r="FE148" s="142"/>
      <c r="FF148" s="142"/>
      <c r="FG148" s="142"/>
      <c r="FH148" s="142"/>
      <c r="FI148" s="142"/>
      <c r="FJ148" s="142"/>
      <c r="FK148" s="142"/>
      <c r="FL148" s="142"/>
      <c r="FM148" s="142"/>
      <c r="FN148" s="142"/>
      <c r="FO148" s="142"/>
      <c r="FP148" s="142"/>
      <c r="FQ148" s="142"/>
      <c r="FR148" s="142"/>
      <c r="FS148" s="142"/>
      <c r="FT148" s="142"/>
      <c r="FU148" s="142"/>
      <c r="FV148" s="142"/>
      <c r="FW148" s="142"/>
      <c r="FX148" s="142"/>
      <c r="FY148" s="142"/>
      <c r="FZ148" s="142"/>
      <c r="GA148" s="142"/>
      <c r="GB148" s="142"/>
      <c r="GC148" s="142"/>
      <c r="GD148" s="142"/>
      <c r="GE148" s="142"/>
      <c r="GF148" s="142"/>
      <c r="GG148" s="142"/>
      <c r="GH148" s="142"/>
      <c r="GI148" s="142"/>
      <c r="GJ148" s="142"/>
      <c r="GK148" s="142"/>
      <c r="GL148" s="142"/>
      <c r="GM148" s="142"/>
      <c r="GN148" s="142"/>
      <c r="GO148" s="142"/>
      <c r="GP148" s="142"/>
      <c r="GQ148" s="142"/>
      <c r="GR148" s="142"/>
      <c r="GS148" s="142"/>
      <c r="GT148" s="142"/>
      <c r="GU148" s="142"/>
      <c r="GV148" s="142"/>
      <c r="GW148" s="142"/>
      <c r="GX148" s="142"/>
      <c r="GY148" s="142"/>
      <c r="GZ148" s="142"/>
      <c r="HA148" s="142"/>
      <c r="HB148" s="142"/>
      <c r="HC148" s="142"/>
      <c r="HD148" s="142"/>
      <c r="HE148" s="142"/>
      <c r="HF148" s="142"/>
      <c r="HG148" s="142"/>
      <c r="HH148" s="142"/>
      <c r="HI148" s="142"/>
      <c r="HJ148" s="142"/>
      <c r="HK148" s="142"/>
      <c r="HL148" s="142"/>
      <c r="HM148" s="142"/>
      <c r="HN148" s="142"/>
      <c r="HO148" s="142"/>
    </row>
    <row r="185" spans="1:11" x14ac:dyDescent="0.35">
      <c r="A185" s="168"/>
    </row>
    <row r="186" spans="1:11" x14ac:dyDescent="0.35">
      <c r="A186" s="168"/>
    </row>
    <row r="192" spans="1:11" x14ac:dyDescent="0.35">
      <c r="K192" s="142"/>
    </row>
    <row r="193" spans="1:14" x14ac:dyDescent="0.35">
      <c r="K193" s="142"/>
    </row>
    <row r="194" spans="1:14" x14ac:dyDescent="0.35">
      <c r="K194" s="142"/>
    </row>
    <row r="195" spans="1:14" x14ac:dyDescent="0.35">
      <c r="K195" s="142"/>
    </row>
    <row r="196" spans="1:14" x14ac:dyDescent="0.35">
      <c r="F196" s="142"/>
      <c r="K196" s="142"/>
    </row>
    <row r="197" spans="1:14" x14ac:dyDescent="0.35">
      <c r="A197" s="168"/>
      <c r="K197" s="142"/>
    </row>
    <row r="198" spans="1:14" x14ac:dyDescent="0.35">
      <c r="K198" s="142"/>
    </row>
    <row r="199" spans="1:14" x14ac:dyDescent="0.35">
      <c r="K199" s="142"/>
    </row>
    <row r="200" spans="1:14" x14ac:dyDescent="0.35">
      <c r="K200" s="142"/>
    </row>
    <row r="201" spans="1:14" x14ac:dyDescent="0.35">
      <c r="K201" s="142"/>
    </row>
    <row r="202" spans="1:14" x14ac:dyDescent="0.35">
      <c r="K202" s="142"/>
    </row>
    <row r="203" spans="1:14" x14ac:dyDescent="0.35">
      <c r="K203" s="142"/>
      <c r="N203" s="169"/>
    </row>
    <row r="204" spans="1:14" x14ac:dyDescent="0.35">
      <c r="K204" s="142"/>
      <c r="N204" s="169"/>
    </row>
    <row r="205" spans="1:14" x14ac:dyDescent="0.35">
      <c r="K205" s="142"/>
      <c r="N205" s="169"/>
    </row>
    <row r="206" spans="1:14" x14ac:dyDescent="0.35">
      <c r="K206" s="142"/>
      <c r="N206" s="169"/>
    </row>
    <row r="207" spans="1:14" x14ac:dyDescent="0.35">
      <c r="A207" s="168"/>
      <c r="K207" s="142"/>
      <c r="N207" s="169"/>
    </row>
    <row r="208" spans="1:14" x14ac:dyDescent="0.35">
      <c r="K208" s="142"/>
      <c r="N208" s="169"/>
    </row>
    <row r="209" spans="1:14" x14ac:dyDescent="0.35">
      <c r="A209" s="168"/>
      <c r="K209" s="142"/>
      <c r="N209" s="169"/>
    </row>
    <row r="210" spans="1:14" x14ac:dyDescent="0.35">
      <c r="K210" s="142"/>
      <c r="N210" s="169"/>
    </row>
    <row r="211" spans="1:14" x14ac:dyDescent="0.35">
      <c r="K211" s="142"/>
      <c r="N211" s="169"/>
    </row>
    <row r="212" spans="1:14" x14ac:dyDescent="0.35">
      <c r="K212" s="142"/>
      <c r="N212" s="169"/>
    </row>
    <row r="213" spans="1:14" x14ac:dyDescent="0.35">
      <c r="K213" s="142"/>
      <c r="N213" s="169"/>
    </row>
    <row r="214" spans="1:14" x14ac:dyDescent="0.35">
      <c r="K214" s="142"/>
      <c r="N214" s="169"/>
    </row>
    <row r="215" spans="1:14" x14ac:dyDescent="0.35">
      <c r="K215" s="142"/>
      <c r="N215" s="169"/>
    </row>
    <row r="216" spans="1:14" x14ac:dyDescent="0.35">
      <c r="A216" s="168"/>
      <c r="K216" s="142"/>
      <c r="N216" s="169"/>
    </row>
    <row r="217" spans="1:14" x14ac:dyDescent="0.35">
      <c r="N217" s="169"/>
    </row>
    <row r="218" spans="1:14" x14ac:dyDescent="0.35">
      <c r="N218" s="169"/>
    </row>
    <row r="219" spans="1:14" x14ac:dyDescent="0.35">
      <c r="N219" s="169"/>
    </row>
    <row r="220" spans="1:14" x14ac:dyDescent="0.35">
      <c r="N220" s="169"/>
    </row>
    <row r="221" spans="1:14" x14ac:dyDescent="0.35">
      <c r="N221" s="169"/>
    </row>
    <row r="222" spans="1:14" x14ac:dyDescent="0.35">
      <c r="N222" s="169"/>
    </row>
    <row r="223" spans="1:14" x14ac:dyDescent="0.35">
      <c r="N223" s="169"/>
    </row>
    <row r="224" spans="1:14" x14ac:dyDescent="0.35">
      <c r="N224" s="169"/>
    </row>
    <row r="225" spans="14:14" x14ac:dyDescent="0.35">
      <c r="N225" s="169"/>
    </row>
    <row r="226" spans="14:14" x14ac:dyDescent="0.35">
      <c r="N226" s="169"/>
    </row>
    <row r="227" spans="14:14" x14ac:dyDescent="0.35">
      <c r="N227" s="169"/>
    </row>
  </sheetData>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H182"/>
  <sheetViews>
    <sheetView topLeftCell="A20" workbookViewId="0">
      <selection activeCell="B26" sqref="B26:B28"/>
    </sheetView>
  </sheetViews>
  <sheetFormatPr baseColWidth="10" defaultColWidth="10.90625" defaultRowHeight="15.5" x14ac:dyDescent="0.35"/>
  <cols>
    <col min="1" max="1" width="49.36328125" style="73" customWidth="1"/>
    <col min="2" max="2" width="43.54296875" style="73" customWidth="1"/>
    <col min="3" max="3" width="10.90625" style="72"/>
    <col min="4" max="4" width="16.453125" style="72" customWidth="1"/>
    <col min="5" max="34" width="10.90625" style="72"/>
    <col min="35" max="16384" width="10.90625" style="73"/>
  </cols>
  <sheetData>
    <row r="1" spans="1:3" ht="24" customHeight="1" thickBot="1" x14ac:dyDescent="0.4">
      <c r="A1" s="8" t="s">
        <v>0</v>
      </c>
      <c r="B1" s="70" t="s">
        <v>247</v>
      </c>
    </row>
    <row r="2" spans="1:3" ht="16" thickBot="1" x14ac:dyDescent="0.4">
      <c r="A2" s="9" t="s">
        <v>1</v>
      </c>
      <c r="B2" s="295"/>
    </row>
    <row r="3" spans="1:3" ht="16" thickBot="1" x14ac:dyDescent="0.4">
      <c r="A3" s="10" t="s">
        <v>2</v>
      </c>
      <c r="B3" s="296"/>
    </row>
    <row r="4" spans="1:3" ht="16" thickBot="1" x14ac:dyDescent="0.4">
      <c r="A4" s="11" t="s">
        <v>3</v>
      </c>
      <c r="B4" s="297"/>
    </row>
    <row r="5" spans="1:3" ht="16" thickBot="1" x14ac:dyDescent="0.4">
      <c r="A5" s="11" t="s">
        <v>4</v>
      </c>
      <c r="B5" s="298"/>
    </row>
    <row r="6" spans="1:3" ht="16" thickBot="1" x14ac:dyDescent="0.4">
      <c r="A6" s="11" t="s">
        <v>5</v>
      </c>
      <c r="B6" s="298"/>
    </row>
    <row r="7" spans="1:3" ht="16" thickBot="1" x14ac:dyDescent="0.4">
      <c r="A7" s="11" t="s">
        <v>6</v>
      </c>
      <c r="B7" s="298"/>
    </row>
    <row r="8" spans="1:3" s="72" customFormat="1" ht="16" thickBot="1" x14ac:dyDescent="0.4"/>
    <row r="9" spans="1:3" ht="28.5" customHeight="1" thickBot="1" x14ac:dyDescent="0.4">
      <c r="A9" s="69" t="s">
        <v>7</v>
      </c>
      <c r="B9" s="70"/>
      <c r="C9" s="59"/>
    </row>
    <row r="10" spans="1:3" ht="16" thickBot="1" x14ac:dyDescent="0.4">
      <c r="A10" s="11" t="s">
        <v>8</v>
      </c>
      <c r="B10" s="297"/>
      <c r="C10" s="59"/>
    </row>
    <row r="11" spans="1:3" ht="31.5" thickBot="1" x14ac:dyDescent="0.4">
      <c r="A11" s="11" t="s">
        <v>9</v>
      </c>
      <c r="B11" s="298"/>
      <c r="C11" s="59"/>
    </row>
    <row r="12" spans="1:3" ht="52" customHeight="1" thickBot="1" x14ac:dyDescent="0.4">
      <c r="A12" s="11" t="s">
        <v>10</v>
      </c>
      <c r="B12" s="298"/>
      <c r="C12" s="59"/>
    </row>
    <row r="13" spans="1:3" ht="16" thickBot="1" x14ac:dyDescent="0.4">
      <c r="A13" s="11" t="s">
        <v>11</v>
      </c>
      <c r="B13" s="298"/>
      <c r="C13" s="60"/>
    </row>
    <row r="14" spans="1:3" ht="16" thickBot="1" x14ac:dyDescent="0.4">
      <c r="A14" s="71" t="s">
        <v>248</v>
      </c>
      <c r="B14" s="299"/>
    </row>
    <row r="15" spans="1:3" ht="16" thickBot="1" x14ac:dyDescent="0.4">
      <c r="A15" s="11" t="s">
        <v>12</v>
      </c>
      <c r="B15" s="299"/>
    </row>
    <row r="16" spans="1:3" ht="16" thickBot="1" x14ac:dyDescent="0.4">
      <c r="A16" s="11" t="s">
        <v>13</v>
      </c>
      <c r="B16" s="299"/>
    </row>
    <row r="17" spans="1:3" ht="16" thickBot="1" x14ac:dyDescent="0.4">
      <c r="A17" s="11" t="s">
        <v>14</v>
      </c>
      <c r="B17" s="295"/>
    </row>
    <row r="18" spans="1:3" ht="16" thickBot="1" x14ac:dyDescent="0.4">
      <c r="A18" s="11" t="s">
        <v>15</v>
      </c>
      <c r="B18" s="295"/>
      <c r="C18" s="59"/>
    </row>
    <row r="19" spans="1:3" ht="16" thickBot="1" x14ac:dyDescent="0.4">
      <c r="A19" s="11" t="s">
        <v>16</v>
      </c>
      <c r="B19" s="299"/>
      <c r="C19" s="59"/>
    </row>
    <row r="20" spans="1:3" ht="31.5" thickBot="1" x14ac:dyDescent="0.4">
      <c r="A20" s="11" t="s">
        <v>261</v>
      </c>
      <c r="B20" s="295"/>
      <c r="C20" s="59"/>
    </row>
    <row r="21" spans="1:3" x14ac:dyDescent="0.35">
      <c r="A21" s="74" t="s">
        <v>249</v>
      </c>
      <c r="B21" s="300" t="s">
        <v>245</v>
      </c>
    </row>
    <row r="22" spans="1:3" x14ac:dyDescent="0.35">
      <c r="A22" s="75"/>
      <c r="B22" s="301" t="s">
        <v>245</v>
      </c>
    </row>
    <row r="23" spans="1:3" ht="16" thickBot="1" x14ac:dyDescent="0.4">
      <c r="A23" s="76"/>
      <c r="B23" s="302" t="s">
        <v>245</v>
      </c>
    </row>
    <row r="24" spans="1:3" s="72" customFormat="1" ht="16" thickBot="1" x14ac:dyDescent="0.4">
      <c r="A24" s="72" t="s">
        <v>267</v>
      </c>
    </row>
    <row r="25" spans="1:3" ht="26" customHeight="1" thickBot="1" x14ac:dyDescent="0.4">
      <c r="A25" s="172" t="s">
        <v>17</v>
      </c>
      <c r="B25" s="173"/>
    </row>
    <row r="26" spans="1:3" ht="52" customHeight="1" thickBot="1" x14ac:dyDescent="0.4">
      <c r="A26" s="11" t="str">
        <f>Betriebsdaten!$B$21</f>
        <v>20XX</v>
      </c>
      <c r="B26" s="303"/>
    </row>
    <row r="27" spans="1:3" ht="52" customHeight="1" thickBot="1" x14ac:dyDescent="0.4">
      <c r="A27" s="11" t="str">
        <f>Betriebsdaten!$B$22</f>
        <v>20XX</v>
      </c>
      <c r="B27" s="303"/>
    </row>
    <row r="28" spans="1:3" ht="52" customHeight="1" thickBot="1" x14ac:dyDescent="0.4">
      <c r="A28" s="11" t="str">
        <f>Betriebsdaten!$B$23</f>
        <v>20XX</v>
      </c>
      <c r="B28" s="303"/>
    </row>
    <row r="29" spans="1:3" s="72" customFormat="1" ht="17" customHeight="1" x14ac:dyDescent="0.35"/>
    <row r="30" spans="1:3" s="72" customFormat="1" x14ac:dyDescent="0.35"/>
    <row r="31" spans="1:3" s="72" customFormat="1" x14ac:dyDescent="0.35"/>
    <row r="32" spans="1:3" s="72" customFormat="1" x14ac:dyDescent="0.35"/>
    <row r="33" s="72" customFormat="1" x14ac:dyDescent="0.35"/>
    <row r="34" s="72" customFormat="1" x14ac:dyDescent="0.35"/>
    <row r="35" s="72" customFormat="1" x14ac:dyDescent="0.35"/>
    <row r="36" s="72" customFormat="1" x14ac:dyDescent="0.35"/>
    <row r="37" s="72" customFormat="1" x14ac:dyDescent="0.35"/>
    <row r="38" s="72" customFormat="1" x14ac:dyDescent="0.35"/>
    <row r="39" s="72" customFormat="1" x14ac:dyDescent="0.35"/>
    <row r="40" s="72" customFormat="1" x14ac:dyDescent="0.35"/>
    <row r="41" s="72" customFormat="1" x14ac:dyDescent="0.35"/>
    <row r="42" s="72" customFormat="1" x14ac:dyDescent="0.35"/>
    <row r="43" s="72" customFormat="1" x14ac:dyDescent="0.35"/>
    <row r="44" s="72" customFormat="1" x14ac:dyDescent="0.35"/>
    <row r="45" s="72" customFormat="1" x14ac:dyDescent="0.35"/>
    <row r="46" s="72" customFormat="1" x14ac:dyDescent="0.35"/>
    <row r="47" s="72" customFormat="1" x14ac:dyDescent="0.35"/>
    <row r="48" s="72" customFormat="1" x14ac:dyDescent="0.35"/>
    <row r="49" s="72" customFormat="1" x14ac:dyDescent="0.35"/>
    <row r="50" s="72" customFormat="1" x14ac:dyDescent="0.35"/>
    <row r="51" s="72" customFormat="1" x14ac:dyDescent="0.35"/>
    <row r="52" s="72" customFormat="1" x14ac:dyDescent="0.35"/>
    <row r="53" s="72" customFormat="1" x14ac:dyDescent="0.35"/>
    <row r="54" s="72" customFormat="1" x14ac:dyDescent="0.35"/>
    <row r="55" s="72" customFormat="1" x14ac:dyDescent="0.35"/>
    <row r="56" s="72" customFormat="1" x14ac:dyDescent="0.35"/>
    <row r="57" s="72" customFormat="1" x14ac:dyDescent="0.35"/>
    <row r="58" s="72" customFormat="1" x14ac:dyDescent="0.35"/>
    <row r="59" s="72" customFormat="1" x14ac:dyDescent="0.35"/>
    <row r="60" s="72" customFormat="1" x14ac:dyDescent="0.35"/>
    <row r="61" s="72" customFormat="1" x14ac:dyDescent="0.35"/>
    <row r="62" s="72" customFormat="1" x14ac:dyDescent="0.35"/>
    <row r="63" s="72" customFormat="1" x14ac:dyDescent="0.35"/>
    <row r="64" s="72" customFormat="1" x14ac:dyDescent="0.35"/>
    <row r="65" s="72" customFormat="1" x14ac:dyDescent="0.35"/>
    <row r="66" s="72" customFormat="1" x14ac:dyDescent="0.35"/>
    <row r="67" s="72" customFormat="1" x14ac:dyDescent="0.35"/>
    <row r="68" s="72" customFormat="1" x14ac:dyDescent="0.35"/>
    <row r="69" s="72" customFormat="1" x14ac:dyDescent="0.35"/>
    <row r="70" s="72" customFormat="1" x14ac:dyDescent="0.35"/>
    <row r="71" s="72" customFormat="1" x14ac:dyDescent="0.35"/>
    <row r="72" s="72" customFormat="1" x14ac:dyDescent="0.35"/>
    <row r="73" s="72" customFormat="1" x14ac:dyDescent="0.35"/>
    <row r="74" s="72" customFormat="1" x14ac:dyDescent="0.35"/>
    <row r="75" s="72" customFormat="1" x14ac:dyDescent="0.35"/>
    <row r="76" s="72" customFormat="1" x14ac:dyDescent="0.35"/>
    <row r="77" s="72" customFormat="1" x14ac:dyDescent="0.35"/>
    <row r="78" s="72" customFormat="1" x14ac:dyDescent="0.35"/>
    <row r="79" s="72" customFormat="1" x14ac:dyDescent="0.35"/>
    <row r="80" s="72" customFormat="1" x14ac:dyDescent="0.35"/>
    <row r="81" s="72" customFormat="1" x14ac:dyDescent="0.35"/>
    <row r="82" s="72" customFormat="1" x14ac:dyDescent="0.35"/>
    <row r="83" s="72" customFormat="1" x14ac:dyDescent="0.35"/>
    <row r="84" s="72" customFormat="1" x14ac:dyDescent="0.35"/>
    <row r="85" s="72" customFormat="1" x14ac:dyDescent="0.35"/>
    <row r="86" s="72" customFormat="1" x14ac:dyDescent="0.35"/>
    <row r="87" s="72" customFormat="1" x14ac:dyDescent="0.35"/>
    <row r="88" s="72" customFormat="1" x14ac:dyDescent="0.35"/>
    <row r="89" s="72" customFormat="1" x14ac:dyDescent="0.35"/>
    <row r="90" s="72" customFormat="1" x14ac:dyDescent="0.35"/>
    <row r="91" s="72" customFormat="1" x14ac:dyDescent="0.35"/>
    <row r="92" s="72" customFormat="1" x14ac:dyDescent="0.35"/>
    <row r="93" s="72" customFormat="1" x14ac:dyDescent="0.35"/>
    <row r="94" s="72" customFormat="1" x14ac:dyDescent="0.35"/>
    <row r="95" s="72" customFormat="1" x14ac:dyDescent="0.35"/>
    <row r="96" s="72" customFormat="1" x14ac:dyDescent="0.35"/>
    <row r="97" s="72" customFormat="1" x14ac:dyDescent="0.35"/>
    <row r="98" s="72" customFormat="1" x14ac:dyDescent="0.35"/>
    <row r="99" s="72" customFormat="1" x14ac:dyDescent="0.35"/>
    <row r="100" s="72" customFormat="1" x14ac:dyDescent="0.35"/>
    <row r="101" s="72" customFormat="1" x14ac:dyDescent="0.35"/>
    <row r="102" s="72" customFormat="1" x14ac:dyDescent="0.35"/>
    <row r="103" s="72" customFormat="1" x14ac:dyDescent="0.35"/>
    <row r="104" s="72" customFormat="1" x14ac:dyDescent="0.35"/>
    <row r="105" s="72" customFormat="1" x14ac:dyDescent="0.35"/>
    <row r="106" s="72" customFormat="1" x14ac:dyDescent="0.35"/>
    <row r="107" s="72" customFormat="1" x14ac:dyDescent="0.35"/>
    <row r="108" s="72" customFormat="1" x14ac:dyDescent="0.35"/>
    <row r="109" s="72" customFormat="1" x14ac:dyDescent="0.35"/>
    <row r="110" s="72" customFormat="1" x14ac:dyDescent="0.35"/>
    <row r="111" s="72" customFormat="1" x14ac:dyDescent="0.35"/>
    <row r="112" s="72" customFormat="1" x14ac:dyDescent="0.35"/>
    <row r="113" s="72" customFormat="1" x14ac:dyDescent="0.35"/>
    <row r="114" s="72" customFormat="1" x14ac:dyDescent="0.35"/>
    <row r="115" s="72" customFormat="1" x14ac:dyDescent="0.35"/>
    <row r="116" s="72" customFormat="1" x14ac:dyDescent="0.35"/>
    <row r="117" s="72" customFormat="1" x14ac:dyDescent="0.35"/>
    <row r="118" s="72" customFormat="1" x14ac:dyDescent="0.35"/>
    <row r="119" s="72" customFormat="1" x14ac:dyDescent="0.35"/>
    <row r="120" s="72" customFormat="1" x14ac:dyDescent="0.35"/>
    <row r="121" s="72" customFormat="1" x14ac:dyDescent="0.35"/>
    <row r="122" s="72" customFormat="1" x14ac:dyDescent="0.35"/>
    <row r="123" s="72" customFormat="1" x14ac:dyDescent="0.35"/>
    <row r="124" s="72" customFormat="1" x14ac:dyDescent="0.35"/>
    <row r="125" s="72" customFormat="1" x14ac:dyDescent="0.35"/>
    <row r="126" s="72" customFormat="1" x14ac:dyDescent="0.35"/>
    <row r="127" s="72" customFormat="1" x14ac:dyDescent="0.35"/>
    <row r="128" s="72" customFormat="1" x14ac:dyDescent="0.35"/>
    <row r="129" s="72" customFormat="1" x14ac:dyDescent="0.35"/>
    <row r="130" s="72" customFormat="1" x14ac:dyDescent="0.35"/>
    <row r="131" s="72" customFormat="1" x14ac:dyDescent="0.35"/>
    <row r="132" s="72" customFormat="1" x14ac:dyDescent="0.35"/>
    <row r="133" s="72" customFormat="1" x14ac:dyDescent="0.35"/>
    <row r="134" s="72" customFormat="1" x14ac:dyDescent="0.35"/>
    <row r="135" s="72" customFormat="1" x14ac:dyDescent="0.35"/>
    <row r="136" s="72" customFormat="1" x14ac:dyDescent="0.35"/>
    <row r="137" s="72" customFormat="1" x14ac:dyDescent="0.35"/>
    <row r="138" s="72" customFormat="1" x14ac:dyDescent="0.35"/>
    <row r="139" s="72" customFormat="1" x14ac:dyDescent="0.35"/>
    <row r="140" s="72" customFormat="1" x14ac:dyDescent="0.35"/>
    <row r="141" s="72" customFormat="1" x14ac:dyDescent="0.35"/>
    <row r="142" s="72" customFormat="1" x14ac:dyDescent="0.35"/>
    <row r="143" s="72" customFormat="1" x14ac:dyDescent="0.35"/>
    <row r="144" s="72" customFormat="1" x14ac:dyDescent="0.35"/>
    <row r="145" s="72" customFormat="1" x14ac:dyDescent="0.35"/>
    <row r="146" s="72" customFormat="1" x14ac:dyDescent="0.35"/>
    <row r="147" s="72" customFormat="1" x14ac:dyDescent="0.35"/>
    <row r="148" s="72" customFormat="1" x14ac:dyDescent="0.35"/>
    <row r="149" s="72" customFormat="1" x14ac:dyDescent="0.35"/>
    <row r="150" s="72" customFormat="1" x14ac:dyDescent="0.35"/>
    <row r="151" s="72" customFormat="1" x14ac:dyDescent="0.35"/>
    <row r="152" s="72" customFormat="1" x14ac:dyDescent="0.35"/>
    <row r="153" s="72" customFormat="1" x14ac:dyDescent="0.35"/>
    <row r="154" s="72" customFormat="1" x14ac:dyDescent="0.35"/>
    <row r="155" s="72" customFormat="1" x14ac:dyDescent="0.35"/>
    <row r="156" s="72" customFormat="1" x14ac:dyDescent="0.35"/>
    <row r="157" s="72" customFormat="1" x14ac:dyDescent="0.35"/>
    <row r="158" s="72" customFormat="1" x14ac:dyDescent="0.35"/>
    <row r="159" s="72" customFormat="1" x14ac:dyDescent="0.35"/>
    <row r="160" s="72" customFormat="1" x14ac:dyDescent="0.35"/>
    <row r="161" s="72" customFormat="1" x14ac:dyDescent="0.35"/>
    <row r="162" s="72" customFormat="1" x14ac:dyDescent="0.35"/>
    <row r="163" s="72" customFormat="1" x14ac:dyDescent="0.35"/>
    <row r="164" s="72" customFormat="1" x14ac:dyDescent="0.35"/>
    <row r="165" s="72" customFormat="1" x14ac:dyDescent="0.35"/>
    <row r="166" s="72" customFormat="1" x14ac:dyDescent="0.35"/>
    <row r="167" s="72" customFormat="1" x14ac:dyDescent="0.35"/>
    <row r="168" s="72" customFormat="1" x14ac:dyDescent="0.35"/>
    <row r="169" s="72" customFormat="1" x14ac:dyDescent="0.35"/>
    <row r="170" s="72" customFormat="1" x14ac:dyDescent="0.35"/>
    <row r="171" s="72" customFormat="1" x14ac:dyDescent="0.35"/>
    <row r="172" s="72" customFormat="1" x14ac:dyDescent="0.35"/>
    <row r="173" s="72" customFormat="1" x14ac:dyDescent="0.35"/>
    <row r="174" s="72" customFormat="1" x14ac:dyDescent="0.35"/>
    <row r="175" s="72" customFormat="1" x14ac:dyDescent="0.35"/>
    <row r="176" s="72" customFormat="1" x14ac:dyDescent="0.35"/>
    <row r="177" s="72" customFormat="1" x14ac:dyDescent="0.35"/>
    <row r="178" s="72" customFormat="1" x14ac:dyDescent="0.35"/>
    <row r="179" s="72" customFormat="1" x14ac:dyDescent="0.35"/>
    <row r="180" s="72" customFormat="1" x14ac:dyDescent="0.35"/>
    <row r="181" s="72" customFormat="1" x14ac:dyDescent="0.35"/>
    <row r="182" s="72" customFormat="1" x14ac:dyDescent="0.35"/>
  </sheetData>
  <mergeCells count="1">
    <mergeCell ref="A25:B2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O244"/>
  <sheetViews>
    <sheetView topLeftCell="A46" workbookViewId="0">
      <selection activeCell="B57" sqref="B57:D57"/>
    </sheetView>
  </sheetViews>
  <sheetFormatPr baseColWidth="10" defaultColWidth="10.90625" defaultRowHeight="14" x14ac:dyDescent="0.3"/>
  <cols>
    <col min="1" max="1" width="16.6328125" style="78" customWidth="1"/>
    <col min="2" max="4" width="10.90625" style="78"/>
    <col min="5" max="5" width="72.90625" style="78" customWidth="1"/>
    <col min="6" max="41" width="10.90625" style="77"/>
    <col min="42" max="16384" width="10.90625" style="78"/>
  </cols>
  <sheetData>
    <row r="1" spans="1:5" ht="15.5" customHeight="1" x14ac:dyDescent="0.3">
      <c r="A1" s="174" t="s">
        <v>18</v>
      </c>
      <c r="B1" s="175"/>
      <c r="C1" s="175"/>
      <c r="D1" s="175"/>
      <c r="E1" s="176"/>
    </row>
    <row r="2" spans="1:5" ht="57.5" customHeight="1" thickBot="1" x14ac:dyDescent="0.35">
      <c r="A2" s="177" t="s">
        <v>268</v>
      </c>
      <c r="B2" s="178"/>
      <c r="C2" s="178"/>
      <c r="D2" s="178"/>
      <c r="E2" s="179"/>
    </row>
    <row r="3" spans="1:5" ht="17.5" customHeight="1" thickBot="1" x14ac:dyDescent="0.35">
      <c r="A3" s="180" t="s">
        <v>19</v>
      </c>
      <c r="B3" s="182" t="s">
        <v>20</v>
      </c>
      <c r="C3" s="183"/>
      <c r="D3" s="184"/>
      <c r="E3" s="180" t="s">
        <v>21</v>
      </c>
    </row>
    <row r="4" spans="1:5" ht="14.5" thickBot="1" x14ac:dyDescent="0.35">
      <c r="A4" s="181"/>
      <c r="B4" s="51" t="str">
        <f>Betriebsdaten!$B$21</f>
        <v>20XX</v>
      </c>
      <c r="C4" s="51" t="str">
        <f>Betriebsdaten!$B$22</f>
        <v>20XX</v>
      </c>
      <c r="D4" s="51" t="str">
        <f>Betriebsdaten!$B$23</f>
        <v>20XX</v>
      </c>
      <c r="E4" s="181"/>
    </row>
    <row r="5" spans="1:5" ht="22.5" customHeight="1" thickBot="1" x14ac:dyDescent="0.35">
      <c r="A5" s="13" t="s">
        <v>22</v>
      </c>
      <c r="B5" s="14" t="s">
        <v>23</v>
      </c>
      <c r="C5" s="14">
        <v>26</v>
      </c>
      <c r="D5" s="14">
        <v>31</v>
      </c>
      <c r="E5" s="14" t="s">
        <v>24</v>
      </c>
    </row>
    <row r="6" spans="1:5" ht="19.5" customHeight="1" thickBot="1" x14ac:dyDescent="0.35">
      <c r="A6" s="304"/>
      <c r="B6" s="303"/>
      <c r="C6" s="303"/>
      <c r="D6" s="303"/>
      <c r="E6" s="303"/>
    </row>
    <row r="7" spans="1:5" ht="19.5" customHeight="1" thickBot="1" x14ac:dyDescent="0.35">
      <c r="A7" s="304"/>
      <c r="B7" s="303"/>
      <c r="C7" s="303"/>
      <c r="D7" s="303"/>
      <c r="E7" s="303"/>
    </row>
    <row r="8" spans="1:5" ht="19.5" customHeight="1" thickBot="1" x14ac:dyDescent="0.35">
      <c r="A8" s="304"/>
      <c r="B8" s="303"/>
      <c r="C8" s="303"/>
      <c r="D8" s="303"/>
      <c r="E8" s="303"/>
    </row>
    <row r="9" spans="1:5" ht="14.5" thickBot="1" x14ac:dyDescent="0.35">
      <c r="A9" s="304"/>
      <c r="B9" s="303"/>
      <c r="C9" s="303"/>
      <c r="D9" s="303"/>
      <c r="E9" s="303"/>
    </row>
    <row r="10" spans="1:5" ht="19.5" customHeight="1" thickBot="1" x14ac:dyDescent="0.35">
      <c r="A10" s="304"/>
      <c r="B10" s="303"/>
      <c r="C10" s="303"/>
      <c r="D10" s="303"/>
      <c r="E10" s="303"/>
    </row>
    <row r="11" spans="1:5" ht="19.5" customHeight="1" thickBot="1" x14ac:dyDescent="0.35">
      <c r="A11" s="304"/>
      <c r="B11" s="303"/>
      <c r="C11" s="303"/>
      <c r="D11" s="303"/>
      <c r="E11" s="303"/>
    </row>
    <row r="12" spans="1:5" ht="19.5" customHeight="1" thickBot="1" x14ac:dyDescent="0.35">
      <c r="A12" s="304"/>
      <c r="B12" s="303"/>
      <c r="C12" s="303"/>
      <c r="D12" s="303"/>
      <c r="E12" s="305"/>
    </row>
    <row r="13" spans="1:5" ht="14.5" thickBot="1" x14ac:dyDescent="0.35">
      <c r="A13" s="304"/>
      <c r="B13" s="303"/>
      <c r="C13" s="303"/>
      <c r="D13" s="303"/>
      <c r="E13" s="303"/>
    </row>
    <row r="14" spans="1:5" ht="19.5" customHeight="1" thickBot="1" x14ac:dyDescent="0.35">
      <c r="A14" s="304"/>
      <c r="B14" s="303"/>
      <c r="C14" s="303"/>
      <c r="D14" s="303"/>
      <c r="E14" s="303"/>
    </row>
    <row r="15" spans="1:5" ht="19.5" customHeight="1" thickBot="1" x14ac:dyDescent="0.35">
      <c r="A15" s="304"/>
      <c r="B15" s="303"/>
      <c r="C15" s="303"/>
      <c r="D15" s="303"/>
      <c r="E15" s="303"/>
    </row>
    <row r="16" spans="1:5" ht="19.5" customHeight="1" thickBot="1" x14ac:dyDescent="0.35">
      <c r="A16" s="304"/>
      <c r="B16" s="303"/>
      <c r="C16" s="303"/>
      <c r="D16" s="303"/>
      <c r="E16" s="303"/>
    </row>
    <row r="17" spans="1:5" ht="19.5" customHeight="1" thickBot="1" x14ac:dyDescent="0.35">
      <c r="A17" s="304"/>
      <c r="B17" s="303"/>
      <c r="C17" s="303"/>
      <c r="D17" s="303"/>
      <c r="E17" s="303"/>
    </row>
    <row r="18" spans="1:5" ht="19.5" customHeight="1" thickBot="1" x14ac:dyDescent="0.35">
      <c r="A18" s="304"/>
      <c r="B18" s="303"/>
      <c r="C18" s="303"/>
      <c r="D18" s="303"/>
      <c r="E18" s="303"/>
    </row>
    <row r="19" spans="1:5" ht="19.5" customHeight="1" thickBot="1" x14ac:dyDescent="0.35">
      <c r="A19" s="304"/>
      <c r="B19" s="303"/>
      <c r="C19" s="303"/>
      <c r="D19" s="303"/>
      <c r="E19" s="303"/>
    </row>
    <row r="20" spans="1:5" ht="19.5" customHeight="1" thickBot="1" x14ac:dyDescent="0.35">
      <c r="A20" s="304"/>
      <c r="B20" s="303"/>
      <c r="C20" s="303"/>
      <c r="D20" s="303"/>
      <c r="E20" s="303"/>
    </row>
    <row r="21" spans="1:5" ht="19.5" customHeight="1" thickBot="1" x14ac:dyDescent="0.35">
      <c r="A21" s="304"/>
      <c r="B21" s="303"/>
      <c r="C21" s="303"/>
      <c r="D21" s="303"/>
      <c r="E21" s="303"/>
    </row>
    <row r="22" spans="1:5" ht="19.5" customHeight="1" thickBot="1" x14ac:dyDescent="0.35">
      <c r="A22" s="304"/>
      <c r="B22" s="303"/>
      <c r="C22" s="303"/>
      <c r="D22" s="303"/>
      <c r="E22" s="303"/>
    </row>
    <row r="23" spans="1:5" ht="19.5" customHeight="1" thickBot="1" x14ac:dyDescent="0.35">
      <c r="A23" s="304"/>
      <c r="B23" s="303"/>
      <c r="C23" s="303"/>
      <c r="D23" s="303"/>
      <c r="E23" s="303"/>
    </row>
    <row r="24" spans="1:5" ht="19.5" customHeight="1" thickBot="1" x14ac:dyDescent="0.35">
      <c r="A24" s="304"/>
      <c r="B24" s="303"/>
      <c r="C24" s="303"/>
      <c r="D24" s="303"/>
      <c r="E24" s="303"/>
    </row>
    <row r="25" spans="1:5" ht="19.5" customHeight="1" thickBot="1" x14ac:dyDescent="0.35">
      <c r="A25" s="304"/>
      <c r="B25" s="303"/>
      <c r="C25" s="303"/>
      <c r="D25" s="303"/>
      <c r="E25" s="303"/>
    </row>
    <row r="26" spans="1:5" ht="19.5" customHeight="1" thickBot="1" x14ac:dyDescent="0.35">
      <c r="A26" s="304"/>
      <c r="B26" s="303"/>
      <c r="C26" s="303"/>
      <c r="D26" s="303"/>
      <c r="E26" s="303"/>
    </row>
    <row r="27" spans="1:5" ht="19.5" customHeight="1" thickBot="1" x14ac:dyDescent="0.35">
      <c r="A27" s="304"/>
      <c r="B27" s="303"/>
      <c r="C27" s="303"/>
      <c r="D27" s="303"/>
      <c r="E27" s="303"/>
    </row>
    <row r="28" spans="1:5" ht="19.5" customHeight="1" thickBot="1" x14ac:dyDescent="0.35">
      <c r="A28" s="304"/>
      <c r="B28" s="303"/>
      <c r="C28" s="303"/>
      <c r="D28" s="303"/>
      <c r="E28" s="303"/>
    </row>
    <row r="29" spans="1:5" ht="19.5" customHeight="1" thickBot="1" x14ac:dyDescent="0.35">
      <c r="A29" s="304"/>
      <c r="B29" s="303"/>
      <c r="C29" s="303"/>
      <c r="D29" s="303"/>
      <c r="E29" s="303"/>
    </row>
    <row r="30" spans="1:5" ht="19.5" customHeight="1" thickBot="1" x14ac:dyDescent="0.35">
      <c r="A30" s="304"/>
      <c r="B30" s="303"/>
      <c r="C30" s="303"/>
      <c r="D30" s="303"/>
      <c r="E30" s="303"/>
    </row>
    <row r="31" spans="1:5" ht="19.5" customHeight="1" thickBot="1" x14ac:dyDescent="0.35">
      <c r="A31" s="304"/>
      <c r="B31" s="303"/>
      <c r="C31" s="303"/>
      <c r="D31" s="303"/>
      <c r="E31" s="303"/>
    </row>
    <row r="32" spans="1:5" ht="19.5" customHeight="1" thickBot="1" x14ac:dyDescent="0.35">
      <c r="A32" s="304"/>
      <c r="B32" s="303"/>
      <c r="C32" s="303"/>
      <c r="D32" s="303"/>
      <c r="E32" s="303"/>
    </row>
    <row r="33" spans="1:5" ht="19.5" customHeight="1" thickBot="1" x14ac:dyDescent="0.35">
      <c r="A33" s="304"/>
      <c r="B33" s="303"/>
      <c r="C33" s="303"/>
      <c r="D33" s="303"/>
      <c r="E33" s="303"/>
    </row>
    <row r="34" spans="1:5" ht="19.5" customHeight="1" thickBot="1" x14ac:dyDescent="0.35">
      <c r="A34" s="304"/>
      <c r="B34" s="303"/>
      <c r="C34" s="303"/>
      <c r="D34" s="303"/>
      <c r="E34" s="303"/>
    </row>
    <row r="35" spans="1:5" ht="19.5" customHeight="1" thickBot="1" x14ac:dyDescent="0.35">
      <c r="A35" s="304"/>
      <c r="B35" s="303"/>
      <c r="C35" s="303"/>
      <c r="D35" s="303"/>
      <c r="E35" s="303"/>
    </row>
    <row r="36" spans="1:5" ht="19.5" customHeight="1" thickBot="1" x14ac:dyDescent="0.35">
      <c r="A36" s="304"/>
      <c r="B36" s="303"/>
      <c r="C36" s="303"/>
      <c r="D36" s="303"/>
      <c r="E36" s="303"/>
    </row>
    <row r="37" spans="1:5" ht="19.5" customHeight="1" thickBot="1" x14ac:dyDescent="0.35">
      <c r="A37" s="304"/>
      <c r="B37" s="303"/>
      <c r="C37" s="303"/>
      <c r="D37" s="303"/>
      <c r="E37" s="303"/>
    </row>
    <row r="38" spans="1:5" ht="19.5" customHeight="1" thickBot="1" x14ac:dyDescent="0.35">
      <c r="A38" s="304"/>
      <c r="B38" s="303"/>
      <c r="C38" s="303"/>
      <c r="D38" s="303"/>
      <c r="E38" s="303"/>
    </row>
    <row r="39" spans="1:5" ht="19.5" customHeight="1" thickBot="1" x14ac:dyDescent="0.35">
      <c r="A39" s="304"/>
      <c r="B39" s="303"/>
      <c r="C39" s="303"/>
      <c r="D39" s="303"/>
      <c r="E39" s="303"/>
    </row>
    <row r="40" spans="1:5" ht="19.5" customHeight="1" thickBot="1" x14ac:dyDescent="0.35">
      <c r="A40" s="304"/>
      <c r="B40" s="303"/>
      <c r="C40" s="303"/>
      <c r="D40" s="303"/>
      <c r="E40" s="303"/>
    </row>
    <row r="41" spans="1:5" ht="19.5" customHeight="1" thickBot="1" x14ac:dyDescent="0.35">
      <c r="A41" s="304"/>
      <c r="B41" s="303"/>
      <c r="C41" s="303"/>
      <c r="D41" s="303"/>
      <c r="E41" s="303"/>
    </row>
    <row r="42" spans="1:5" ht="19.5" customHeight="1" thickBot="1" x14ac:dyDescent="0.35">
      <c r="A42" s="304"/>
      <c r="B42" s="303"/>
      <c r="C42" s="303"/>
      <c r="D42" s="303"/>
      <c r="E42" s="303"/>
    </row>
    <row r="43" spans="1:5" ht="19.5" customHeight="1" thickBot="1" x14ac:dyDescent="0.35">
      <c r="A43" s="304"/>
      <c r="B43" s="303"/>
      <c r="C43" s="303"/>
      <c r="D43" s="303"/>
      <c r="E43" s="303"/>
    </row>
    <row r="44" spans="1:5" ht="19.5" customHeight="1" thickBot="1" x14ac:dyDescent="0.35">
      <c r="A44" s="304"/>
      <c r="B44" s="303"/>
      <c r="C44" s="303"/>
      <c r="D44" s="303"/>
      <c r="E44" s="303"/>
    </row>
    <row r="45" spans="1:5" ht="19.5" customHeight="1" thickBot="1" x14ac:dyDescent="0.35">
      <c r="A45" s="304"/>
      <c r="B45" s="303"/>
      <c r="C45" s="303"/>
      <c r="D45" s="303"/>
      <c r="E45" s="303"/>
    </row>
    <row r="46" spans="1:5" ht="19.5" customHeight="1" thickBot="1" x14ac:dyDescent="0.35">
      <c r="A46" s="304"/>
      <c r="B46" s="303"/>
      <c r="C46" s="303"/>
      <c r="D46" s="303"/>
      <c r="E46" s="303"/>
    </row>
    <row r="47" spans="1:5" ht="19.5" customHeight="1" thickBot="1" x14ac:dyDescent="0.35">
      <c r="A47" s="304"/>
      <c r="B47" s="303"/>
      <c r="C47" s="303"/>
      <c r="D47" s="303"/>
      <c r="E47" s="303"/>
    </row>
    <row r="48" spans="1:5" ht="19.5" customHeight="1" thickBot="1" x14ac:dyDescent="0.35">
      <c r="A48" s="304"/>
      <c r="B48" s="303"/>
      <c r="C48" s="303"/>
      <c r="D48" s="303"/>
      <c r="E48" s="303"/>
    </row>
    <row r="49" spans="1:5" ht="19.5" customHeight="1" thickBot="1" x14ac:dyDescent="0.35">
      <c r="A49" s="304"/>
      <c r="B49" s="303"/>
      <c r="C49" s="303"/>
      <c r="D49" s="303"/>
      <c r="E49" s="303"/>
    </row>
    <row r="50" spans="1:5" ht="19.5" customHeight="1" thickBot="1" x14ac:dyDescent="0.35">
      <c r="A50" s="304"/>
      <c r="B50" s="303"/>
      <c r="C50" s="303"/>
      <c r="D50" s="303"/>
      <c r="E50" s="303"/>
    </row>
    <row r="51" spans="1:5" ht="19.5" customHeight="1" thickBot="1" x14ac:dyDescent="0.35">
      <c r="A51" s="304"/>
      <c r="B51" s="303"/>
      <c r="C51" s="303"/>
      <c r="D51" s="303"/>
      <c r="E51" s="303"/>
    </row>
    <row r="52" spans="1:5" ht="19.5" customHeight="1" thickBot="1" x14ac:dyDescent="0.35">
      <c r="A52" s="304"/>
      <c r="B52" s="303"/>
      <c r="C52" s="303"/>
      <c r="D52" s="303"/>
      <c r="E52" s="303"/>
    </row>
    <row r="53" spans="1:5" ht="19.5" customHeight="1" thickBot="1" x14ac:dyDescent="0.35">
      <c r="A53" s="304"/>
      <c r="B53" s="303"/>
      <c r="C53" s="303"/>
      <c r="D53" s="303"/>
      <c r="E53" s="303"/>
    </row>
    <row r="54" spans="1:5" ht="19.5" customHeight="1" thickBot="1" x14ac:dyDescent="0.35">
      <c r="A54" s="304"/>
      <c r="B54" s="303"/>
      <c r="C54" s="303"/>
      <c r="D54" s="303"/>
      <c r="E54" s="303"/>
    </row>
    <row r="55" spans="1:5" ht="19.5" customHeight="1" thickBot="1" x14ac:dyDescent="0.35">
      <c r="A55" s="304"/>
      <c r="B55" s="303"/>
      <c r="C55" s="303"/>
      <c r="D55" s="303"/>
      <c r="E55" s="303"/>
    </row>
    <row r="56" spans="1:5" ht="14.5" thickBot="1" x14ac:dyDescent="0.35">
      <c r="A56" s="79" t="s">
        <v>203</v>
      </c>
      <c r="B56" s="80">
        <f>SUM(B6:B55)</f>
        <v>0</v>
      </c>
      <c r="C56" s="80">
        <f t="shared" ref="C56" si="0">SUM(C6:C55)</f>
        <v>0</v>
      </c>
      <c r="D56" s="80">
        <f>SUM(D6:D55)</f>
        <v>0</v>
      </c>
      <c r="E56" s="77"/>
    </row>
    <row r="57" spans="1:5" s="77" customFormat="1" ht="14.5" thickBot="1" x14ac:dyDescent="0.35">
      <c r="A57" s="81" t="s">
        <v>243</v>
      </c>
      <c r="B57" s="306"/>
      <c r="C57" s="307"/>
      <c r="D57" s="308"/>
    </row>
    <row r="58" spans="1:5" s="77" customFormat="1" x14ac:dyDescent="0.3"/>
    <row r="59" spans="1:5" s="77" customFormat="1" x14ac:dyDescent="0.3"/>
    <row r="60" spans="1:5" s="77" customFormat="1" x14ac:dyDescent="0.3"/>
    <row r="61" spans="1:5" s="77" customFormat="1" x14ac:dyDescent="0.3"/>
    <row r="62" spans="1:5" s="77" customFormat="1" x14ac:dyDescent="0.3"/>
    <row r="63" spans="1:5" s="77" customFormat="1" x14ac:dyDescent="0.3"/>
    <row r="64" spans="1:5" s="77" customFormat="1" x14ac:dyDescent="0.3"/>
    <row r="65" s="77" customFormat="1" x14ac:dyDescent="0.3"/>
    <row r="66" s="77" customFormat="1" x14ac:dyDescent="0.3"/>
    <row r="67" s="77" customFormat="1" x14ac:dyDescent="0.3"/>
    <row r="68" s="77" customFormat="1" x14ac:dyDescent="0.3"/>
    <row r="69" s="77" customFormat="1" x14ac:dyDescent="0.3"/>
    <row r="70" s="77" customFormat="1" x14ac:dyDescent="0.3"/>
    <row r="71" s="77" customFormat="1" x14ac:dyDescent="0.3"/>
    <row r="72" s="77" customFormat="1" x14ac:dyDescent="0.3"/>
    <row r="73" s="77" customFormat="1" x14ac:dyDescent="0.3"/>
    <row r="74" s="77" customFormat="1" x14ac:dyDescent="0.3"/>
    <row r="75" s="77" customFormat="1" x14ac:dyDescent="0.3"/>
    <row r="76" s="77" customFormat="1" x14ac:dyDescent="0.3"/>
    <row r="77" s="77" customFormat="1" x14ac:dyDescent="0.3"/>
    <row r="78" s="77" customFormat="1" x14ac:dyDescent="0.3"/>
    <row r="79" s="77" customFormat="1" x14ac:dyDescent="0.3"/>
    <row r="80" s="77" customFormat="1" x14ac:dyDescent="0.3"/>
    <row r="81" s="77" customFormat="1" x14ac:dyDescent="0.3"/>
    <row r="82" s="77" customFormat="1" x14ac:dyDescent="0.3"/>
    <row r="83" s="77" customFormat="1" x14ac:dyDescent="0.3"/>
    <row r="84" s="77" customFormat="1" x14ac:dyDescent="0.3"/>
    <row r="85" s="77" customFormat="1" x14ac:dyDescent="0.3"/>
    <row r="86" s="77" customFormat="1" x14ac:dyDescent="0.3"/>
    <row r="87" s="77" customFormat="1" x14ac:dyDescent="0.3"/>
    <row r="88" s="77" customFormat="1" x14ac:dyDescent="0.3"/>
    <row r="89" s="77" customFormat="1" x14ac:dyDescent="0.3"/>
    <row r="90" s="77" customFormat="1" x14ac:dyDescent="0.3"/>
    <row r="91" s="77" customFormat="1" x14ac:dyDescent="0.3"/>
    <row r="92" s="77" customFormat="1" x14ac:dyDescent="0.3"/>
    <row r="93" s="77" customFormat="1" x14ac:dyDescent="0.3"/>
    <row r="94" s="77" customFormat="1" x14ac:dyDescent="0.3"/>
    <row r="95" s="77" customFormat="1" x14ac:dyDescent="0.3"/>
    <row r="96" s="77" customFormat="1" x14ac:dyDescent="0.3"/>
    <row r="97" s="77" customFormat="1" x14ac:dyDescent="0.3"/>
    <row r="98" s="77" customFormat="1" x14ac:dyDescent="0.3"/>
    <row r="99" s="77" customFormat="1" x14ac:dyDescent="0.3"/>
    <row r="100" s="77" customFormat="1" x14ac:dyDescent="0.3"/>
    <row r="101" s="77" customFormat="1" x14ac:dyDescent="0.3"/>
    <row r="102" s="77" customFormat="1" x14ac:dyDescent="0.3"/>
    <row r="103" s="77" customFormat="1" x14ac:dyDescent="0.3"/>
    <row r="104" s="77" customFormat="1" x14ac:dyDescent="0.3"/>
    <row r="105" s="77" customFormat="1" x14ac:dyDescent="0.3"/>
    <row r="106" s="77" customFormat="1" x14ac:dyDescent="0.3"/>
    <row r="107" s="77" customFormat="1" x14ac:dyDescent="0.3"/>
    <row r="108" s="77" customFormat="1" x14ac:dyDescent="0.3"/>
    <row r="109" s="77" customFormat="1" x14ac:dyDescent="0.3"/>
    <row r="110" s="77" customFormat="1" x14ac:dyDescent="0.3"/>
    <row r="111" s="77" customFormat="1" x14ac:dyDescent="0.3"/>
    <row r="112" s="77" customFormat="1" x14ac:dyDescent="0.3"/>
    <row r="113" s="77" customFormat="1" x14ac:dyDescent="0.3"/>
    <row r="114" s="77" customFormat="1" x14ac:dyDescent="0.3"/>
    <row r="115" s="77" customFormat="1" x14ac:dyDescent="0.3"/>
    <row r="116" s="77" customFormat="1" x14ac:dyDescent="0.3"/>
    <row r="117" s="77" customFormat="1" x14ac:dyDescent="0.3"/>
    <row r="118" s="77" customFormat="1" x14ac:dyDescent="0.3"/>
    <row r="119" s="77" customFormat="1" x14ac:dyDescent="0.3"/>
    <row r="120" s="77" customFormat="1" x14ac:dyDescent="0.3"/>
    <row r="121" s="77" customFormat="1" x14ac:dyDescent="0.3"/>
    <row r="122" s="77" customFormat="1" x14ac:dyDescent="0.3"/>
    <row r="123" s="77" customFormat="1" x14ac:dyDescent="0.3"/>
    <row r="124" s="77" customFormat="1" x14ac:dyDescent="0.3"/>
    <row r="125" s="77" customFormat="1" x14ac:dyDescent="0.3"/>
    <row r="126" s="77" customFormat="1" x14ac:dyDescent="0.3"/>
    <row r="127" s="77" customFormat="1" x14ac:dyDescent="0.3"/>
    <row r="128" s="77" customFormat="1" x14ac:dyDescent="0.3"/>
    <row r="129" s="77" customFormat="1" x14ac:dyDescent="0.3"/>
    <row r="130" s="77" customFormat="1" x14ac:dyDescent="0.3"/>
    <row r="131" s="77" customFormat="1" x14ac:dyDescent="0.3"/>
    <row r="132" s="77" customFormat="1" x14ac:dyDescent="0.3"/>
    <row r="133" s="77" customFormat="1" x14ac:dyDescent="0.3"/>
    <row r="134" s="77" customFormat="1" x14ac:dyDescent="0.3"/>
    <row r="135" s="77" customFormat="1" x14ac:dyDescent="0.3"/>
    <row r="136" s="77" customFormat="1" x14ac:dyDescent="0.3"/>
    <row r="137" s="77" customFormat="1" x14ac:dyDescent="0.3"/>
    <row r="138" s="77" customFormat="1" x14ac:dyDescent="0.3"/>
    <row r="139" s="77" customFormat="1" x14ac:dyDescent="0.3"/>
    <row r="140" s="77" customFormat="1" x14ac:dyDescent="0.3"/>
    <row r="141" s="77" customFormat="1" x14ac:dyDescent="0.3"/>
    <row r="142" s="77" customFormat="1" x14ac:dyDescent="0.3"/>
    <row r="143" s="77" customFormat="1" x14ac:dyDescent="0.3"/>
    <row r="144" s="77" customFormat="1" x14ac:dyDescent="0.3"/>
    <row r="145" s="77" customFormat="1" x14ac:dyDescent="0.3"/>
    <row r="146" s="77" customFormat="1" x14ac:dyDescent="0.3"/>
    <row r="147" s="77" customFormat="1" x14ac:dyDescent="0.3"/>
    <row r="148" s="77" customFormat="1" x14ac:dyDescent="0.3"/>
    <row r="149" s="77" customFormat="1" x14ac:dyDescent="0.3"/>
    <row r="150" s="77" customFormat="1" x14ac:dyDescent="0.3"/>
    <row r="151" s="77" customFormat="1" x14ac:dyDescent="0.3"/>
    <row r="152" s="77" customFormat="1" x14ac:dyDescent="0.3"/>
    <row r="153" s="77" customFormat="1" x14ac:dyDescent="0.3"/>
    <row r="154" s="77" customFormat="1" x14ac:dyDescent="0.3"/>
    <row r="155" s="77" customFormat="1" x14ac:dyDescent="0.3"/>
    <row r="156" s="77" customFormat="1" x14ac:dyDescent="0.3"/>
    <row r="157" s="77" customFormat="1" x14ac:dyDescent="0.3"/>
    <row r="158" s="77" customFormat="1" x14ac:dyDescent="0.3"/>
    <row r="159" s="77" customFormat="1" x14ac:dyDescent="0.3"/>
    <row r="160" s="77" customFormat="1" x14ac:dyDescent="0.3"/>
    <row r="161" s="77" customFormat="1" x14ac:dyDescent="0.3"/>
    <row r="162" s="77" customFormat="1" x14ac:dyDescent="0.3"/>
    <row r="163" s="77" customFormat="1" x14ac:dyDescent="0.3"/>
    <row r="164" s="77" customFormat="1" x14ac:dyDescent="0.3"/>
    <row r="165" s="77" customFormat="1" x14ac:dyDescent="0.3"/>
    <row r="166" s="77" customFormat="1" x14ac:dyDescent="0.3"/>
    <row r="167" s="77" customFormat="1" x14ac:dyDescent="0.3"/>
    <row r="168" s="77" customFormat="1" x14ac:dyDescent="0.3"/>
    <row r="169" s="77" customFormat="1" x14ac:dyDescent="0.3"/>
    <row r="170" s="77" customFormat="1" x14ac:dyDescent="0.3"/>
    <row r="171" s="77" customFormat="1" x14ac:dyDescent="0.3"/>
    <row r="172" s="77" customFormat="1" x14ac:dyDescent="0.3"/>
    <row r="173" s="77" customFormat="1" x14ac:dyDescent="0.3"/>
    <row r="174" s="77" customFormat="1" x14ac:dyDescent="0.3"/>
    <row r="175" s="77" customFormat="1" x14ac:dyDescent="0.3"/>
    <row r="176" s="77" customFormat="1" x14ac:dyDescent="0.3"/>
    <row r="177" s="77" customFormat="1" x14ac:dyDescent="0.3"/>
    <row r="178" s="77" customFormat="1" x14ac:dyDescent="0.3"/>
    <row r="179" s="77" customFormat="1" x14ac:dyDescent="0.3"/>
    <row r="180" s="77" customFormat="1" x14ac:dyDescent="0.3"/>
    <row r="181" s="77" customFormat="1" x14ac:dyDescent="0.3"/>
    <row r="182" s="77" customFormat="1" x14ac:dyDescent="0.3"/>
    <row r="183" s="77" customFormat="1" x14ac:dyDescent="0.3"/>
    <row r="184" s="77" customFormat="1" x14ac:dyDescent="0.3"/>
    <row r="185" s="77" customFormat="1" x14ac:dyDescent="0.3"/>
    <row r="186" s="77" customFormat="1" x14ac:dyDescent="0.3"/>
    <row r="187" s="77" customFormat="1" x14ac:dyDescent="0.3"/>
    <row r="188" s="77" customFormat="1" x14ac:dyDescent="0.3"/>
    <row r="189" s="77" customFormat="1" x14ac:dyDescent="0.3"/>
    <row r="190" s="77" customFormat="1" x14ac:dyDescent="0.3"/>
    <row r="191" s="77" customFormat="1" x14ac:dyDescent="0.3"/>
    <row r="192" s="77" customFormat="1" x14ac:dyDescent="0.3"/>
    <row r="193" s="77" customFormat="1" x14ac:dyDescent="0.3"/>
    <row r="194" s="77" customFormat="1" x14ac:dyDescent="0.3"/>
    <row r="195" s="77" customFormat="1" x14ac:dyDescent="0.3"/>
    <row r="196" s="77" customFormat="1" x14ac:dyDescent="0.3"/>
    <row r="197" s="77" customFormat="1" x14ac:dyDescent="0.3"/>
    <row r="198" s="77" customFormat="1" x14ac:dyDescent="0.3"/>
    <row r="199" s="77" customFormat="1" x14ac:dyDescent="0.3"/>
    <row r="200" s="77" customFormat="1" x14ac:dyDescent="0.3"/>
    <row r="201" s="77" customFormat="1" x14ac:dyDescent="0.3"/>
    <row r="202" s="77" customFormat="1" x14ac:dyDescent="0.3"/>
    <row r="203" s="77" customFormat="1" x14ac:dyDescent="0.3"/>
    <row r="204" s="77" customFormat="1" x14ac:dyDescent="0.3"/>
    <row r="205" s="77" customFormat="1" x14ac:dyDescent="0.3"/>
    <row r="206" s="77" customFormat="1" x14ac:dyDescent="0.3"/>
    <row r="207" s="77" customFormat="1" x14ac:dyDescent="0.3"/>
    <row r="208" s="77" customFormat="1" x14ac:dyDescent="0.3"/>
    <row r="209" s="77" customFormat="1" x14ac:dyDescent="0.3"/>
    <row r="210" s="77" customFormat="1" x14ac:dyDescent="0.3"/>
    <row r="211" s="77" customFormat="1" x14ac:dyDescent="0.3"/>
    <row r="212" s="77" customFormat="1" x14ac:dyDescent="0.3"/>
    <row r="213" s="77" customFormat="1" x14ac:dyDescent="0.3"/>
    <row r="214" s="77" customFormat="1" x14ac:dyDescent="0.3"/>
    <row r="215" s="77" customFormat="1" x14ac:dyDescent="0.3"/>
    <row r="216" s="77" customFormat="1" x14ac:dyDescent="0.3"/>
    <row r="217" s="77" customFormat="1" x14ac:dyDescent="0.3"/>
    <row r="218" s="77" customFormat="1" x14ac:dyDescent="0.3"/>
    <row r="219" s="77" customFormat="1" x14ac:dyDescent="0.3"/>
    <row r="220" s="77" customFormat="1" x14ac:dyDescent="0.3"/>
    <row r="221" s="77" customFormat="1" x14ac:dyDescent="0.3"/>
    <row r="222" s="77" customFormat="1" x14ac:dyDescent="0.3"/>
    <row r="223" s="77" customFormat="1" x14ac:dyDescent="0.3"/>
    <row r="224" s="77" customFormat="1" x14ac:dyDescent="0.3"/>
    <row r="225" s="77" customFormat="1" x14ac:dyDescent="0.3"/>
    <row r="226" s="77" customFormat="1" x14ac:dyDescent="0.3"/>
    <row r="227" s="77" customFormat="1" x14ac:dyDescent="0.3"/>
    <row r="228" s="77" customFormat="1" x14ac:dyDescent="0.3"/>
    <row r="229" s="77" customFormat="1" x14ac:dyDescent="0.3"/>
    <row r="230" s="77" customFormat="1" x14ac:dyDescent="0.3"/>
    <row r="231" s="77" customFormat="1" x14ac:dyDescent="0.3"/>
    <row r="232" s="77" customFormat="1" x14ac:dyDescent="0.3"/>
    <row r="233" s="77" customFormat="1" x14ac:dyDescent="0.3"/>
    <row r="234" s="77" customFormat="1" x14ac:dyDescent="0.3"/>
    <row r="235" s="77" customFormat="1" x14ac:dyDescent="0.3"/>
    <row r="236" s="77" customFormat="1" x14ac:dyDescent="0.3"/>
    <row r="237" s="77" customFormat="1" x14ac:dyDescent="0.3"/>
    <row r="238" s="77" customFormat="1" x14ac:dyDescent="0.3"/>
    <row r="239" s="77" customFormat="1" x14ac:dyDescent="0.3"/>
    <row r="240" s="77" customFormat="1" x14ac:dyDescent="0.3"/>
    <row r="241" s="77" customFormat="1" x14ac:dyDescent="0.3"/>
    <row r="242" s="77" customFormat="1" x14ac:dyDescent="0.3"/>
    <row r="243" s="77" customFormat="1" x14ac:dyDescent="0.3"/>
    <row r="244" s="77" customFormat="1" x14ac:dyDescent="0.3"/>
  </sheetData>
  <mergeCells count="5">
    <mergeCell ref="A1:E1"/>
    <mergeCell ref="A2:E2"/>
    <mergeCell ref="A3:A4"/>
    <mergeCell ref="B3:D3"/>
    <mergeCell ref="E3:E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BT265"/>
  <sheetViews>
    <sheetView topLeftCell="A4" workbookViewId="0">
      <selection activeCell="K7" sqref="K7:M41"/>
    </sheetView>
  </sheetViews>
  <sheetFormatPr baseColWidth="10" defaultColWidth="10.90625" defaultRowHeight="14" x14ac:dyDescent="0.3"/>
  <cols>
    <col min="1" max="1" width="20.26953125" style="78" customWidth="1"/>
    <col min="2" max="3" width="5.6328125" style="78" customWidth="1"/>
    <col min="4" max="4" width="8.26953125" style="78" customWidth="1"/>
    <col min="5" max="6" width="5.6328125" style="78" customWidth="1"/>
    <col min="7" max="7" width="8.36328125" style="78" customWidth="1"/>
    <col min="8" max="9" width="5.6328125" style="78" customWidth="1"/>
    <col min="10" max="10" width="8.453125" style="78" customWidth="1"/>
    <col min="11" max="13" width="8" style="78" customWidth="1"/>
    <col min="14" max="14" width="0" style="78" hidden="1" customWidth="1"/>
    <col min="15" max="20" width="10.90625" style="78"/>
    <col min="21" max="21" width="0" style="78" hidden="1" customWidth="1"/>
    <col min="22" max="27" width="10.90625" style="78"/>
    <col min="28" max="28" width="0" style="78" hidden="1" customWidth="1"/>
    <col min="29" max="40" width="10.90625" style="78"/>
    <col min="41" max="72" width="10.90625" style="77"/>
    <col min="73" max="16384" width="10.90625" style="78"/>
  </cols>
  <sheetData>
    <row r="1" spans="1:40" ht="15.5" customHeight="1" x14ac:dyDescent="0.3">
      <c r="A1" s="230" t="s">
        <v>25</v>
      </c>
      <c r="B1" s="231"/>
      <c r="C1" s="231"/>
      <c r="D1" s="231"/>
      <c r="E1" s="231"/>
      <c r="F1" s="231"/>
      <c r="G1" s="231"/>
      <c r="H1" s="231"/>
      <c r="I1" s="231"/>
      <c r="J1" s="231"/>
      <c r="K1" s="231"/>
      <c r="L1" s="231"/>
      <c r="M1" s="231"/>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row>
    <row r="2" spans="1:40" ht="70" customHeight="1" thickBot="1" x14ac:dyDescent="0.35">
      <c r="A2" s="232" t="s">
        <v>277</v>
      </c>
      <c r="B2" s="233"/>
      <c r="C2" s="233"/>
      <c r="D2" s="233"/>
      <c r="E2" s="233"/>
      <c r="F2" s="233"/>
      <c r="G2" s="233"/>
      <c r="H2" s="233"/>
      <c r="I2" s="233"/>
      <c r="J2" s="233"/>
      <c r="K2" s="233"/>
      <c r="L2" s="233"/>
      <c r="M2" s="233"/>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1:40" ht="14.5" customHeight="1" thickBot="1" x14ac:dyDescent="0.35">
      <c r="A3" s="234" t="s">
        <v>26</v>
      </c>
      <c r="B3" s="228" t="s">
        <v>37</v>
      </c>
      <c r="C3" s="228"/>
      <c r="D3" s="228"/>
      <c r="E3" s="228"/>
      <c r="F3" s="228"/>
      <c r="G3" s="228"/>
      <c r="H3" s="228"/>
      <c r="I3" s="228"/>
      <c r="J3" s="229"/>
      <c r="K3" s="222" t="s">
        <v>38</v>
      </c>
      <c r="L3" s="223"/>
      <c r="M3" s="224"/>
      <c r="N3" s="206" t="str">
        <f>Betriebsdaten!$B$21</f>
        <v>20XX</v>
      </c>
      <c r="O3" s="207"/>
      <c r="P3" s="207"/>
      <c r="Q3" s="207"/>
      <c r="R3" s="207"/>
      <c r="S3" s="207"/>
      <c r="T3" s="207"/>
      <c r="U3" s="208" t="str">
        <f>Betriebsdaten!$B$22</f>
        <v>20XX</v>
      </c>
      <c r="V3" s="209"/>
      <c r="W3" s="209"/>
      <c r="X3" s="209"/>
      <c r="Y3" s="209"/>
      <c r="Z3" s="209"/>
      <c r="AA3" s="209"/>
      <c r="AB3" s="210" t="str">
        <f>Betriebsdaten!$B$23</f>
        <v>20XX</v>
      </c>
      <c r="AC3" s="211"/>
      <c r="AD3" s="211"/>
      <c r="AE3" s="211"/>
      <c r="AF3" s="211"/>
      <c r="AG3" s="211"/>
      <c r="AH3" s="211"/>
      <c r="AI3" s="212" t="s">
        <v>126</v>
      </c>
      <c r="AJ3" s="213"/>
      <c r="AK3" s="213"/>
      <c r="AL3" s="213"/>
      <c r="AM3" s="213"/>
      <c r="AN3" s="213"/>
    </row>
    <row r="4" spans="1:40" ht="15" customHeight="1" thickBot="1" x14ac:dyDescent="0.35">
      <c r="A4" s="235"/>
      <c r="B4" s="223" t="str">
        <f>Betriebsdaten!$B$21</f>
        <v>20XX</v>
      </c>
      <c r="C4" s="223"/>
      <c r="D4" s="224"/>
      <c r="E4" s="223" t="str">
        <f>Betriebsdaten!$B$22</f>
        <v>20XX</v>
      </c>
      <c r="F4" s="223"/>
      <c r="G4" s="224"/>
      <c r="H4" s="223" t="str">
        <f>Betriebsdaten!$B$23</f>
        <v>20XX</v>
      </c>
      <c r="I4" s="223"/>
      <c r="J4" s="224"/>
      <c r="K4" s="225"/>
      <c r="L4" s="226"/>
      <c r="M4" s="227"/>
      <c r="N4" s="214" t="s">
        <v>128</v>
      </c>
      <c r="O4" s="214" t="s">
        <v>200</v>
      </c>
      <c r="P4" s="19" t="s">
        <v>51</v>
      </c>
      <c r="Q4" s="19" t="s">
        <v>52</v>
      </c>
      <c r="R4" s="19" t="s">
        <v>53</v>
      </c>
      <c r="S4" s="19" t="s">
        <v>55</v>
      </c>
      <c r="T4" s="19" t="s">
        <v>56</v>
      </c>
      <c r="U4" s="216" t="s">
        <v>128</v>
      </c>
      <c r="V4" s="216" t="s">
        <v>200</v>
      </c>
      <c r="W4" s="22" t="s">
        <v>51</v>
      </c>
      <c r="X4" s="22" t="s">
        <v>52</v>
      </c>
      <c r="Y4" s="22" t="s">
        <v>53</v>
      </c>
      <c r="Z4" s="22" t="s">
        <v>55</v>
      </c>
      <c r="AA4" s="22" t="s">
        <v>56</v>
      </c>
      <c r="AB4" s="218" t="s">
        <v>128</v>
      </c>
      <c r="AC4" s="218" t="s">
        <v>200</v>
      </c>
      <c r="AD4" s="26" t="s">
        <v>51</v>
      </c>
      <c r="AE4" s="26" t="s">
        <v>52</v>
      </c>
      <c r="AF4" s="26" t="s">
        <v>53</v>
      </c>
      <c r="AG4" s="26" t="s">
        <v>55</v>
      </c>
      <c r="AH4" s="26" t="s">
        <v>56</v>
      </c>
      <c r="AI4" s="220" t="s">
        <v>200</v>
      </c>
      <c r="AJ4" s="24" t="s">
        <v>51</v>
      </c>
      <c r="AK4" s="24" t="s">
        <v>52</v>
      </c>
      <c r="AL4" s="24" t="s">
        <v>53</v>
      </c>
      <c r="AM4" s="24" t="s">
        <v>55</v>
      </c>
      <c r="AN4" s="24" t="s">
        <v>56</v>
      </c>
    </row>
    <row r="5" spans="1:40" ht="28.5" thickBot="1" x14ac:dyDescent="0.35">
      <c r="A5" s="236"/>
      <c r="B5" s="16" t="s">
        <v>34</v>
      </c>
      <c r="C5" s="16" t="s">
        <v>33</v>
      </c>
      <c r="D5" s="16" t="s">
        <v>35</v>
      </c>
      <c r="E5" s="16" t="s">
        <v>34</v>
      </c>
      <c r="F5" s="16" t="s">
        <v>33</v>
      </c>
      <c r="G5" s="16" t="s">
        <v>35</v>
      </c>
      <c r="H5" s="16" t="s">
        <v>34</v>
      </c>
      <c r="I5" s="16" t="s">
        <v>33</v>
      </c>
      <c r="J5" s="16" t="s">
        <v>35</v>
      </c>
      <c r="K5" s="16" t="str">
        <f>Betriebsdaten!$B$21</f>
        <v>20XX</v>
      </c>
      <c r="L5" s="16" t="str">
        <f>Betriebsdaten!$B$22</f>
        <v>20XX</v>
      </c>
      <c r="M5" s="16" t="str">
        <f>Betriebsdaten!$B$23</f>
        <v>20XX</v>
      </c>
      <c r="N5" s="215"/>
      <c r="O5" s="215"/>
      <c r="P5" s="21" t="s">
        <v>125</v>
      </c>
      <c r="Q5" s="21" t="s">
        <v>125</v>
      </c>
      <c r="R5" s="21" t="s">
        <v>125</v>
      </c>
      <c r="S5" s="21" t="s">
        <v>125</v>
      </c>
      <c r="T5" s="21" t="s">
        <v>125</v>
      </c>
      <c r="U5" s="217"/>
      <c r="V5" s="217"/>
      <c r="W5" s="23" t="s">
        <v>125</v>
      </c>
      <c r="X5" s="23" t="s">
        <v>125</v>
      </c>
      <c r="Y5" s="23" t="s">
        <v>125</v>
      </c>
      <c r="Z5" s="23" t="s">
        <v>125</v>
      </c>
      <c r="AA5" s="23" t="s">
        <v>125</v>
      </c>
      <c r="AB5" s="219"/>
      <c r="AC5" s="219"/>
      <c r="AD5" s="28" t="s">
        <v>125</v>
      </c>
      <c r="AE5" s="28" t="s">
        <v>125</v>
      </c>
      <c r="AF5" s="28" t="s">
        <v>125</v>
      </c>
      <c r="AG5" s="28" t="s">
        <v>125</v>
      </c>
      <c r="AH5" s="28" t="s">
        <v>125</v>
      </c>
      <c r="AI5" s="221"/>
      <c r="AJ5" s="25" t="s">
        <v>125</v>
      </c>
      <c r="AK5" s="25" t="s">
        <v>125</v>
      </c>
      <c r="AL5" s="25" t="s">
        <v>125</v>
      </c>
      <c r="AM5" s="25" t="s">
        <v>125</v>
      </c>
      <c r="AN5" s="25" t="s">
        <v>125</v>
      </c>
    </row>
    <row r="6" spans="1:40" ht="20" customHeight="1" thickBot="1" x14ac:dyDescent="0.35">
      <c r="A6" s="40" t="s">
        <v>262</v>
      </c>
      <c r="B6" s="41"/>
      <c r="C6" s="41"/>
      <c r="D6" s="41"/>
      <c r="E6" s="41"/>
      <c r="F6" s="41"/>
      <c r="G6" s="41"/>
      <c r="H6" s="41"/>
      <c r="I6" s="41"/>
      <c r="J6" s="41"/>
      <c r="K6" s="41"/>
      <c r="L6" s="41"/>
      <c r="M6" s="41" t="s">
        <v>27</v>
      </c>
      <c r="N6" s="39"/>
      <c r="O6" s="39"/>
      <c r="P6" s="39"/>
      <c r="Q6" s="39"/>
      <c r="R6" s="39"/>
      <c r="S6" s="39"/>
      <c r="T6" s="39"/>
      <c r="U6" s="39"/>
      <c r="V6" s="39"/>
      <c r="W6" s="39"/>
      <c r="X6" s="39"/>
      <c r="Y6" s="39"/>
      <c r="Z6" s="39"/>
      <c r="AA6" s="39"/>
      <c r="AB6" s="39"/>
      <c r="AC6" s="39"/>
      <c r="AD6" s="39"/>
      <c r="AE6" s="39"/>
      <c r="AF6" s="39"/>
      <c r="AG6" s="39"/>
      <c r="AH6" s="39"/>
      <c r="AI6" s="58"/>
      <c r="AJ6" s="39"/>
      <c r="AK6" s="39"/>
      <c r="AL6" s="39"/>
      <c r="AM6" s="39"/>
      <c r="AN6" s="39"/>
    </row>
    <row r="7" spans="1:40" ht="20" customHeight="1" thickBot="1" x14ac:dyDescent="0.35">
      <c r="A7" s="66">
        <v>1</v>
      </c>
      <c r="B7" s="303"/>
      <c r="C7" s="303"/>
      <c r="D7" s="65">
        <f t="shared" ref="D7:D41" si="0">C7*B7/10</f>
        <v>0</v>
      </c>
      <c r="E7" s="303"/>
      <c r="F7" s="303"/>
      <c r="G7" s="65">
        <f t="shared" ref="G7:G41" si="1">F7*E7/10</f>
        <v>0</v>
      </c>
      <c r="H7" s="303"/>
      <c r="I7" s="303"/>
      <c r="J7" s="65">
        <f t="shared" ref="J7:J41" si="2">I7*H7/10</f>
        <v>0</v>
      </c>
      <c r="K7" s="303"/>
      <c r="L7" s="303"/>
      <c r="M7" s="303"/>
      <c r="N7" s="12">
        <f>INDEX(Tabellenwerte!$C$7:$C$51,A7)</f>
        <v>1</v>
      </c>
      <c r="O7" s="12">
        <f t="shared" ref="O7:O41" si="3">IF(K7&gt;0,K7,D7)*1000</f>
        <v>0</v>
      </c>
      <c r="P7" s="12">
        <f>INDEX(Tabellenwerte!$H$7:$H$50,Nährstoffinput!N7)*Nährstoffinput!O7/100</f>
        <v>0</v>
      </c>
      <c r="Q7" s="12">
        <f>INDEX(Tabellenwerte!$I$7:$I$50,Nährstoffinput!N7)*Nährstoffinput!O7/100</f>
        <v>0</v>
      </c>
      <c r="R7" s="12">
        <f>INDEX(Tabellenwerte!$J$7:$J$50,Nährstoffinput!N7)*Nährstoffinput!O7/100</f>
        <v>0</v>
      </c>
      <c r="S7" s="12">
        <f>INDEX(Tabellenwerte!$L$7:$L$50,Nährstoffinput!N7)*Nährstoffinput!O7/100</f>
        <v>0</v>
      </c>
      <c r="T7" s="12">
        <f>INDEX(Tabellenwerte!$M$7:$M$50,Nährstoffinput!N7)*Nährstoffinput!O7/100</f>
        <v>0</v>
      </c>
      <c r="U7" s="12">
        <f>INDEX(Tabellenwerte!$C$7:$C$51,A7)</f>
        <v>1</v>
      </c>
      <c r="V7" s="12">
        <f t="shared" ref="V7:V41" si="4">IF(L7&gt;0,L7,G7)*1000</f>
        <v>0</v>
      </c>
      <c r="W7" s="12">
        <f>INDEX(Tabellenwerte!$H$7:$H$50,Nährstoffinput!U7)*Nährstoffinput!V7/100</f>
        <v>0</v>
      </c>
      <c r="X7" s="12">
        <f>INDEX(Tabellenwerte!$I$7:$I$50,Nährstoffinput!U7)*Nährstoffinput!V7/100</f>
        <v>0</v>
      </c>
      <c r="Y7" s="12">
        <f>INDEX(Tabellenwerte!$J$7:$J$50,Nährstoffinput!U7)*Nährstoffinput!V7/100</f>
        <v>0</v>
      </c>
      <c r="Z7" s="12">
        <f>INDEX(Tabellenwerte!$L$7:$L$50,Nährstoffinput!U7)*Nährstoffinput!V7/100</f>
        <v>0</v>
      </c>
      <c r="AA7" s="12">
        <f>INDEX(Tabellenwerte!$M$7:$M$50,Nährstoffinput!U7)*Nährstoffinput!V7/100</f>
        <v>0</v>
      </c>
      <c r="AB7" s="12">
        <f>INDEX(Tabellenwerte!$C$7:$C$51,A7)</f>
        <v>1</v>
      </c>
      <c r="AC7" s="12">
        <f t="shared" ref="AC7:AC41" si="5">IF(M7&gt;0,M7,J7)*1000</f>
        <v>0</v>
      </c>
      <c r="AD7" s="12">
        <f>INDEX(Tabellenwerte!$H$7:$H$50,Nährstoffinput!AB7)*Nährstoffinput!AC7/100</f>
        <v>0</v>
      </c>
      <c r="AE7" s="12">
        <f>INDEX(Tabellenwerte!$I$7:$I$50,Nährstoffinput!AB7)*Nährstoffinput!AC7/100</f>
        <v>0</v>
      </c>
      <c r="AF7" s="12">
        <f>INDEX(Tabellenwerte!$J$7:$J$50,Nährstoffinput!AB7)*Nährstoffinput!AC7/100</f>
        <v>0</v>
      </c>
      <c r="AG7" s="12">
        <f>INDEX(Tabellenwerte!$L$7:$L$50,Nährstoffinput!AB7)*Nährstoffinput!AC7/100</f>
        <v>0</v>
      </c>
      <c r="AH7" s="12">
        <f>INDEX(Tabellenwerte!$M$7:$M$50,Nährstoffinput!AB7)*Nährstoffinput!AC7/100</f>
        <v>0</v>
      </c>
      <c r="AI7" s="15">
        <f t="shared" ref="AI7:AI41" si="6">AVERAGE(AC7,O7,V7)</f>
        <v>0</v>
      </c>
      <c r="AJ7" s="12">
        <f t="shared" ref="AJ7:AJ41" si="7">AVERAGE(AD7,P7,W7)</f>
        <v>0</v>
      </c>
      <c r="AK7" s="12">
        <f t="shared" ref="AK7:AK41" si="8">AVERAGE(AE7,Q7,X7)</f>
        <v>0</v>
      </c>
      <c r="AL7" s="12">
        <f t="shared" ref="AL7:AL41" si="9">AVERAGE(AF7,R7,Y7)</f>
        <v>0</v>
      </c>
      <c r="AM7" s="12">
        <f t="shared" ref="AM7:AM41" si="10">AVERAGE(AG7,S7,Z7)</f>
        <v>0</v>
      </c>
      <c r="AN7" s="12">
        <f t="shared" ref="AN7:AN41" si="11">AVERAGE(AH7,T7,AA7)</f>
        <v>0</v>
      </c>
    </row>
    <row r="8" spans="1:40" ht="20" customHeight="1" thickBot="1" x14ac:dyDescent="0.35">
      <c r="A8" s="64">
        <v>1</v>
      </c>
      <c r="B8" s="303"/>
      <c r="C8" s="303"/>
      <c r="D8" s="65">
        <f t="shared" si="0"/>
        <v>0</v>
      </c>
      <c r="E8" s="303"/>
      <c r="F8" s="303"/>
      <c r="G8" s="65">
        <f t="shared" si="1"/>
        <v>0</v>
      </c>
      <c r="H8" s="303"/>
      <c r="I8" s="303"/>
      <c r="J8" s="65">
        <f t="shared" si="2"/>
        <v>0</v>
      </c>
      <c r="K8" s="303"/>
      <c r="L8" s="303"/>
      <c r="M8" s="303"/>
      <c r="N8" s="12">
        <f>INDEX(Tabellenwerte!$C$7:$C$51,A8)</f>
        <v>1</v>
      </c>
      <c r="O8" s="12">
        <f t="shared" si="3"/>
        <v>0</v>
      </c>
      <c r="P8" s="12">
        <f>INDEX(Tabellenwerte!$H$7:$H$50,Nährstoffinput!N8)*Nährstoffinput!O8/100</f>
        <v>0</v>
      </c>
      <c r="Q8" s="12">
        <f>INDEX(Tabellenwerte!$I$7:$I$50,Nährstoffinput!N8)*Nährstoffinput!O8/100</f>
        <v>0</v>
      </c>
      <c r="R8" s="12">
        <f>INDEX(Tabellenwerte!$J$7:$J$50,Nährstoffinput!N8)*Nährstoffinput!O8/100</f>
        <v>0</v>
      </c>
      <c r="S8" s="12">
        <f>INDEX(Tabellenwerte!$L$7:$L$50,Nährstoffinput!N8)*Nährstoffinput!O8/100</f>
        <v>0</v>
      </c>
      <c r="T8" s="12">
        <f>INDEX(Tabellenwerte!$M$7:$M$50,Nährstoffinput!N8)*Nährstoffinput!O8/100</f>
        <v>0</v>
      </c>
      <c r="U8" s="12">
        <f>INDEX(Tabellenwerte!$C$7:$C$51,A8)</f>
        <v>1</v>
      </c>
      <c r="V8" s="12">
        <f t="shared" si="4"/>
        <v>0</v>
      </c>
      <c r="W8" s="12">
        <f>INDEX(Tabellenwerte!$H$7:$H$50,Nährstoffinput!U8)*Nährstoffinput!V8/100</f>
        <v>0</v>
      </c>
      <c r="X8" s="12">
        <f>INDEX(Tabellenwerte!$I$7:$I$50,Nährstoffinput!U8)*Nährstoffinput!V8/100</f>
        <v>0</v>
      </c>
      <c r="Y8" s="12">
        <f>INDEX(Tabellenwerte!$J$7:$J$50,Nährstoffinput!U8)*Nährstoffinput!V8/100</f>
        <v>0</v>
      </c>
      <c r="Z8" s="12">
        <f>INDEX(Tabellenwerte!$L$7:$L$50,Nährstoffinput!U8)*Nährstoffinput!V8/100</f>
        <v>0</v>
      </c>
      <c r="AA8" s="12">
        <f>INDEX(Tabellenwerte!$M$7:$M$50,Nährstoffinput!U8)*Nährstoffinput!V8/100</f>
        <v>0</v>
      </c>
      <c r="AB8" s="12">
        <f>INDEX(Tabellenwerte!$C$7:$C$51,A8)</f>
        <v>1</v>
      </c>
      <c r="AC8" s="12">
        <f t="shared" si="5"/>
        <v>0</v>
      </c>
      <c r="AD8" s="12">
        <f>INDEX(Tabellenwerte!$H$7:$H$50,Nährstoffinput!AB8)*Nährstoffinput!AC8/100</f>
        <v>0</v>
      </c>
      <c r="AE8" s="12">
        <f>INDEX(Tabellenwerte!$I$7:$I$50,Nährstoffinput!AB8)*Nährstoffinput!AC8/100</f>
        <v>0</v>
      </c>
      <c r="AF8" s="12">
        <f>INDEX(Tabellenwerte!$J$7:$J$50,Nährstoffinput!AB8)*Nährstoffinput!AC8/100</f>
        <v>0</v>
      </c>
      <c r="AG8" s="12">
        <f>INDEX(Tabellenwerte!$L$7:$L$50,Nährstoffinput!AB8)*Nährstoffinput!AC8/100</f>
        <v>0</v>
      </c>
      <c r="AH8" s="12">
        <f>INDEX(Tabellenwerte!$M$7:$M$50,Nährstoffinput!AB8)*Nährstoffinput!AC8/100</f>
        <v>0</v>
      </c>
      <c r="AI8" s="15">
        <f t="shared" si="6"/>
        <v>0</v>
      </c>
      <c r="AJ8" s="12">
        <f t="shared" si="7"/>
        <v>0</v>
      </c>
      <c r="AK8" s="12">
        <f t="shared" si="8"/>
        <v>0</v>
      </c>
      <c r="AL8" s="12">
        <f t="shared" si="9"/>
        <v>0</v>
      </c>
      <c r="AM8" s="12">
        <f t="shared" si="10"/>
        <v>0</v>
      </c>
      <c r="AN8" s="12">
        <f t="shared" si="11"/>
        <v>0</v>
      </c>
    </row>
    <row r="9" spans="1:40" ht="20" customHeight="1" thickBot="1" x14ac:dyDescent="0.35">
      <c r="A9" s="64">
        <v>1</v>
      </c>
      <c r="B9" s="303"/>
      <c r="C9" s="303"/>
      <c r="D9" s="65">
        <f t="shared" si="0"/>
        <v>0</v>
      </c>
      <c r="E9" s="303"/>
      <c r="F9" s="303"/>
      <c r="G9" s="65">
        <f t="shared" si="1"/>
        <v>0</v>
      </c>
      <c r="H9" s="303"/>
      <c r="I9" s="303"/>
      <c r="J9" s="65">
        <f t="shared" si="2"/>
        <v>0</v>
      </c>
      <c r="K9" s="303"/>
      <c r="L9" s="303"/>
      <c r="M9" s="303"/>
      <c r="N9" s="12">
        <f>INDEX(Tabellenwerte!$C$7:$C$51,A9)</f>
        <v>1</v>
      </c>
      <c r="O9" s="12">
        <f t="shared" si="3"/>
        <v>0</v>
      </c>
      <c r="P9" s="12">
        <f>INDEX(Tabellenwerte!$H$7:$H$50,Nährstoffinput!N9)*Nährstoffinput!O9/100</f>
        <v>0</v>
      </c>
      <c r="Q9" s="12">
        <f>INDEX(Tabellenwerte!$I$7:$I$50,Nährstoffinput!N9)*Nährstoffinput!O9/100</f>
        <v>0</v>
      </c>
      <c r="R9" s="12">
        <f>INDEX(Tabellenwerte!$J$7:$J$50,Nährstoffinput!N9)*Nährstoffinput!O9/100</f>
        <v>0</v>
      </c>
      <c r="S9" s="12">
        <f>INDEX(Tabellenwerte!$L$7:$L$50,Nährstoffinput!N9)*Nährstoffinput!O9/100</f>
        <v>0</v>
      </c>
      <c r="T9" s="12">
        <f>INDEX(Tabellenwerte!$M$7:$M$50,Nährstoffinput!N9)*Nährstoffinput!O9/100</f>
        <v>0</v>
      </c>
      <c r="U9" s="12">
        <f>INDEX(Tabellenwerte!$C$7:$C$51,A9)</f>
        <v>1</v>
      </c>
      <c r="V9" s="12">
        <f t="shared" si="4"/>
        <v>0</v>
      </c>
      <c r="W9" s="12">
        <f>INDEX(Tabellenwerte!$H$7:$H$50,Nährstoffinput!U9)*Nährstoffinput!V9/100</f>
        <v>0</v>
      </c>
      <c r="X9" s="12">
        <f>INDEX(Tabellenwerte!$I$7:$I$50,Nährstoffinput!U9)*Nährstoffinput!V9/100</f>
        <v>0</v>
      </c>
      <c r="Y9" s="12">
        <f>INDEX(Tabellenwerte!$J$7:$J$50,Nährstoffinput!U9)*Nährstoffinput!V9/100</f>
        <v>0</v>
      </c>
      <c r="Z9" s="12">
        <f>INDEX(Tabellenwerte!$L$7:$L$50,Nährstoffinput!U9)*Nährstoffinput!V9/100</f>
        <v>0</v>
      </c>
      <c r="AA9" s="12">
        <f>INDEX(Tabellenwerte!$M$7:$M$50,Nährstoffinput!U9)*Nährstoffinput!V9/100</f>
        <v>0</v>
      </c>
      <c r="AB9" s="12">
        <f>INDEX(Tabellenwerte!$C$7:$C$51,A9)</f>
        <v>1</v>
      </c>
      <c r="AC9" s="12">
        <f t="shared" si="5"/>
        <v>0</v>
      </c>
      <c r="AD9" s="12">
        <f>INDEX(Tabellenwerte!$H$7:$H$50,Nährstoffinput!AB9)*Nährstoffinput!AC9/100</f>
        <v>0</v>
      </c>
      <c r="AE9" s="12">
        <f>INDEX(Tabellenwerte!$I$7:$I$50,Nährstoffinput!AB9)*Nährstoffinput!AC9/100</f>
        <v>0</v>
      </c>
      <c r="AF9" s="12">
        <f>INDEX(Tabellenwerte!$J$7:$J$50,Nährstoffinput!AB9)*Nährstoffinput!AC9/100</f>
        <v>0</v>
      </c>
      <c r="AG9" s="12">
        <f>INDEX(Tabellenwerte!$L$7:$L$50,Nährstoffinput!AB9)*Nährstoffinput!AC9/100</f>
        <v>0</v>
      </c>
      <c r="AH9" s="12">
        <f>INDEX(Tabellenwerte!$M$7:$M$50,Nährstoffinput!AB9)*Nährstoffinput!AC9/100</f>
        <v>0</v>
      </c>
      <c r="AI9" s="15">
        <f t="shared" si="6"/>
        <v>0</v>
      </c>
      <c r="AJ9" s="12">
        <f t="shared" si="7"/>
        <v>0</v>
      </c>
      <c r="AK9" s="12">
        <f t="shared" si="8"/>
        <v>0</v>
      </c>
      <c r="AL9" s="12">
        <f t="shared" si="9"/>
        <v>0</v>
      </c>
      <c r="AM9" s="12">
        <f t="shared" si="10"/>
        <v>0</v>
      </c>
      <c r="AN9" s="12">
        <f t="shared" si="11"/>
        <v>0</v>
      </c>
    </row>
    <row r="10" spans="1:40" ht="20" customHeight="1" thickBot="1" x14ac:dyDescent="0.35">
      <c r="A10" s="64">
        <v>1</v>
      </c>
      <c r="B10" s="303"/>
      <c r="C10" s="303"/>
      <c r="D10" s="65">
        <f t="shared" si="0"/>
        <v>0</v>
      </c>
      <c r="E10" s="303"/>
      <c r="F10" s="303"/>
      <c r="G10" s="65">
        <f t="shared" si="1"/>
        <v>0</v>
      </c>
      <c r="H10" s="303"/>
      <c r="I10" s="303"/>
      <c r="J10" s="65">
        <f t="shared" si="2"/>
        <v>0</v>
      </c>
      <c r="K10" s="303"/>
      <c r="L10" s="303"/>
      <c r="M10" s="303"/>
      <c r="N10" s="12">
        <f>INDEX(Tabellenwerte!$C$7:$C$51,A10)</f>
        <v>1</v>
      </c>
      <c r="O10" s="12">
        <f t="shared" si="3"/>
        <v>0</v>
      </c>
      <c r="P10" s="12">
        <f>INDEX(Tabellenwerte!$H$7:$H$50,Nährstoffinput!N10)*Nährstoffinput!O10/100</f>
        <v>0</v>
      </c>
      <c r="Q10" s="12">
        <f>INDEX(Tabellenwerte!$I$7:$I$50,Nährstoffinput!N10)*Nährstoffinput!O10/100</f>
        <v>0</v>
      </c>
      <c r="R10" s="12">
        <f>INDEX(Tabellenwerte!$J$7:$J$50,Nährstoffinput!N10)*Nährstoffinput!O10/100</f>
        <v>0</v>
      </c>
      <c r="S10" s="12">
        <f>INDEX(Tabellenwerte!$L$7:$L$50,Nährstoffinput!N10)*Nährstoffinput!O10/100</f>
        <v>0</v>
      </c>
      <c r="T10" s="12">
        <f>INDEX(Tabellenwerte!$M$7:$M$50,Nährstoffinput!N10)*Nährstoffinput!O10/100</f>
        <v>0</v>
      </c>
      <c r="U10" s="12">
        <f>INDEX(Tabellenwerte!$C$7:$C$51,A10)</f>
        <v>1</v>
      </c>
      <c r="V10" s="12">
        <f t="shared" si="4"/>
        <v>0</v>
      </c>
      <c r="W10" s="12">
        <f>INDEX(Tabellenwerte!$H$7:$H$50,Nährstoffinput!U10)*Nährstoffinput!V10/100</f>
        <v>0</v>
      </c>
      <c r="X10" s="12">
        <f>INDEX(Tabellenwerte!$I$7:$I$50,Nährstoffinput!U10)*Nährstoffinput!V10/100</f>
        <v>0</v>
      </c>
      <c r="Y10" s="12">
        <f>INDEX(Tabellenwerte!$J$7:$J$50,Nährstoffinput!U10)*Nährstoffinput!V10/100</f>
        <v>0</v>
      </c>
      <c r="Z10" s="12">
        <f>INDEX(Tabellenwerte!$L$7:$L$50,Nährstoffinput!U10)*Nährstoffinput!V10/100</f>
        <v>0</v>
      </c>
      <c r="AA10" s="12">
        <f>INDEX(Tabellenwerte!$M$7:$M$50,Nährstoffinput!U10)*Nährstoffinput!V10/100</f>
        <v>0</v>
      </c>
      <c r="AB10" s="12">
        <f>INDEX(Tabellenwerte!$C$7:$C$51,A10)</f>
        <v>1</v>
      </c>
      <c r="AC10" s="12">
        <f t="shared" si="5"/>
        <v>0</v>
      </c>
      <c r="AD10" s="12">
        <f>INDEX(Tabellenwerte!$H$7:$H$50,Nährstoffinput!AB10)*Nährstoffinput!AC10/100</f>
        <v>0</v>
      </c>
      <c r="AE10" s="12">
        <f>INDEX(Tabellenwerte!$I$7:$I$50,Nährstoffinput!AB10)*Nährstoffinput!AC10/100</f>
        <v>0</v>
      </c>
      <c r="AF10" s="12">
        <f>INDEX(Tabellenwerte!$J$7:$J$50,Nährstoffinput!AB10)*Nährstoffinput!AC10/100</f>
        <v>0</v>
      </c>
      <c r="AG10" s="12">
        <f>INDEX(Tabellenwerte!$L$7:$L$50,Nährstoffinput!AB10)*Nährstoffinput!AC10/100</f>
        <v>0</v>
      </c>
      <c r="AH10" s="12">
        <f>INDEX(Tabellenwerte!$M$7:$M$50,Nährstoffinput!AB10)*Nährstoffinput!AC10/100</f>
        <v>0</v>
      </c>
      <c r="AI10" s="15">
        <f t="shared" si="6"/>
        <v>0</v>
      </c>
      <c r="AJ10" s="12">
        <f t="shared" si="7"/>
        <v>0</v>
      </c>
      <c r="AK10" s="12">
        <f t="shared" si="8"/>
        <v>0</v>
      </c>
      <c r="AL10" s="12">
        <f t="shared" si="9"/>
        <v>0</v>
      </c>
      <c r="AM10" s="12">
        <f t="shared" si="10"/>
        <v>0</v>
      </c>
      <c r="AN10" s="12">
        <f t="shared" si="11"/>
        <v>0</v>
      </c>
    </row>
    <row r="11" spans="1:40" ht="20" customHeight="1" thickBot="1" x14ac:dyDescent="0.35">
      <c r="A11" s="64">
        <v>1</v>
      </c>
      <c r="B11" s="303"/>
      <c r="C11" s="303"/>
      <c r="D11" s="65">
        <f t="shared" si="0"/>
        <v>0</v>
      </c>
      <c r="E11" s="303"/>
      <c r="F11" s="303"/>
      <c r="G11" s="65">
        <f t="shared" si="1"/>
        <v>0</v>
      </c>
      <c r="H11" s="303"/>
      <c r="I11" s="303"/>
      <c r="J11" s="65">
        <f t="shared" si="2"/>
        <v>0</v>
      </c>
      <c r="K11" s="303"/>
      <c r="L11" s="303"/>
      <c r="M11" s="303"/>
      <c r="N11" s="12">
        <f>INDEX(Tabellenwerte!$C$7:$C$51,A11)</f>
        <v>1</v>
      </c>
      <c r="O11" s="12">
        <f t="shared" si="3"/>
        <v>0</v>
      </c>
      <c r="P11" s="12">
        <f>INDEX(Tabellenwerte!$H$7:$H$50,Nährstoffinput!N11)*Nährstoffinput!O11/100</f>
        <v>0</v>
      </c>
      <c r="Q11" s="12">
        <f>INDEX(Tabellenwerte!$I$7:$I$50,Nährstoffinput!N11)*Nährstoffinput!O11/100</f>
        <v>0</v>
      </c>
      <c r="R11" s="12">
        <f>INDEX(Tabellenwerte!$J$7:$J$50,Nährstoffinput!N11)*Nährstoffinput!O11/100</f>
        <v>0</v>
      </c>
      <c r="S11" s="12">
        <f>INDEX(Tabellenwerte!$L$7:$L$50,Nährstoffinput!N11)*Nährstoffinput!O11/100</f>
        <v>0</v>
      </c>
      <c r="T11" s="12">
        <f>INDEX(Tabellenwerte!$M$7:$M$50,Nährstoffinput!N11)*Nährstoffinput!O11/100</f>
        <v>0</v>
      </c>
      <c r="U11" s="12">
        <f>INDEX(Tabellenwerte!$C$7:$C$51,A11)</f>
        <v>1</v>
      </c>
      <c r="V11" s="12">
        <f t="shared" si="4"/>
        <v>0</v>
      </c>
      <c r="W11" s="12">
        <f>INDEX(Tabellenwerte!$H$7:$H$50,Nährstoffinput!U11)*Nährstoffinput!V11/100</f>
        <v>0</v>
      </c>
      <c r="X11" s="12">
        <f>INDEX(Tabellenwerte!$I$7:$I$50,Nährstoffinput!U11)*Nährstoffinput!V11/100</f>
        <v>0</v>
      </c>
      <c r="Y11" s="12">
        <f>INDEX(Tabellenwerte!$J$7:$J$50,Nährstoffinput!U11)*Nährstoffinput!V11/100</f>
        <v>0</v>
      </c>
      <c r="Z11" s="12">
        <f>INDEX(Tabellenwerte!$L$7:$L$50,Nährstoffinput!U11)*Nährstoffinput!V11/100</f>
        <v>0</v>
      </c>
      <c r="AA11" s="12">
        <f>INDEX(Tabellenwerte!$M$7:$M$50,Nährstoffinput!U11)*Nährstoffinput!V11/100</f>
        <v>0</v>
      </c>
      <c r="AB11" s="12">
        <f>INDEX(Tabellenwerte!$C$7:$C$51,A11)</f>
        <v>1</v>
      </c>
      <c r="AC11" s="12">
        <f t="shared" si="5"/>
        <v>0</v>
      </c>
      <c r="AD11" s="12">
        <f>INDEX(Tabellenwerte!$H$7:$H$50,Nährstoffinput!AB11)*Nährstoffinput!AC11/100</f>
        <v>0</v>
      </c>
      <c r="AE11" s="12">
        <f>INDEX(Tabellenwerte!$I$7:$I$50,Nährstoffinput!AB11)*Nährstoffinput!AC11/100</f>
        <v>0</v>
      </c>
      <c r="AF11" s="12">
        <f>INDEX(Tabellenwerte!$J$7:$J$50,Nährstoffinput!AB11)*Nährstoffinput!AC11/100</f>
        <v>0</v>
      </c>
      <c r="AG11" s="12">
        <f>INDEX(Tabellenwerte!$L$7:$L$50,Nährstoffinput!AB11)*Nährstoffinput!AC11/100</f>
        <v>0</v>
      </c>
      <c r="AH11" s="12">
        <f>INDEX(Tabellenwerte!$M$7:$M$50,Nährstoffinput!AB11)*Nährstoffinput!AC11/100</f>
        <v>0</v>
      </c>
      <c r="AI11" s="15">
        <f t="shared" si="6"/>
        <v>0</v>
      </c>
      <c r="AJ11" s="12">
        <f t="shared" si="7"/>
        <v>0</v>
      </c>
      <c r="AK11" s="12">
        <f t="shared" si="8"/>
        <v>0</v>
      </c>
      <c r="AL11" s="12">
        <f t="shared" si="9"/>
        <v>0</v>
      </c>
      <c r="AM11" s="12">
        <f t="shared" si="10"/>
        <v>0</v>
      </c>
      <c r="AN11" s="12">
        <f t="shared" si="11"/>
        <v>0</v>
      </c>
    </row>
    <row r="12" spans="1:40" ht="20" customHeight="1" thickBot="1" x14ac:dyDescent="0.35">
      <c r="A12" s="64">
        <v>1</v>
      </c>
      <c r="B12" s="303"/>
      <c r="C12" s="303"/>
      <c r="D12" s="65">
        <f t="shared" si="0"/>
        <v>0</v>
      </c>
      <c r="E12" s="303"/>
      <c r="F12" s="303"/>
      <c r="G12" s="65">
        <f t="shared" si="1"/>
        <v>0</v>
      </c>
      <c r="H12" s="303"/>
      <c r="I12" s="303"/>
      <c r="J12" s="65">
        <f t="shared" si="2"/>
        <v>0</v>
      </c>
      <c r="K12" s="303"/>
      <c r="L12" s="303"/>
      <c r="M12" s="303"/>
      <c r="N12" s="12">
        <f>INDEX(Tabellenwerte!$C$7:$C$51,A12)</f>
        <v>1</v>
      </c>
      <c r="O12" s="12">
        <f t="shared" si="3"/>
        <v>0</v>
      </c>
      <c r="P12" s="12">
        <f>INDEX(Tabellenwerte!$H$7:$H$50,Nährstoffinput!N12)*Nährstoffinput!O12/100</f>
        <v>0</v>
      </c>
      <c r="Q12" s="12">
        <f>INDEX(Tabellenwerte!$I$7:$I$50,Nährstoffinput!N12)*Nährstoffinput!O12/100</f>
        <v>0</v>
      </c>
      <c r="R12" s="12">
        <f>INDEX(Tabellenwerte!$J$7:$J$50,Nährstoffinput!N12)*Nährstoffinput!O12/100</f>
        <v>0</v>
      </c>
      <c r="S12" s="12">
        <f>INDEX(Tabellenwerte!$L$7:$L$50,Nährstoffinput!N12)*Nährstoffinput!O12/100</f>
        <v>0</v>
      </c>
      <c r="T12" s="12">
        <f>INDEX(Tabellenwerte!$M$7:$M$50,Nährstoffinput!N12)*Nährstoffinput!O12/100</f>
        <v>0</v>
      </c>
      <c r="U12" s="12">
        <f>INDEX(Tabellenwerte!$C$7:$C$51,A12)</f>
        <v>1</v>
      </c>
      <c r="V12" s="12">
        <f t="shared" si="4"/>
        <v>0</v>
      </c>
      <c r="W12" s="12">
        <f>INDEX(Tabellenwerte!$H$7:$H$50,Nährstoffinput!U12)*Nährstoffinput!V12/100</f>
        <v>0</v>
      </c>
      <c r="X12" s="12">
        <f>INDEX(Tabellenwerte!$I$7:$I$50,Nährstoffinput!U12)*Nährstoffinput!V12/100</f>
        <v>0</v>
      </c>
      <c r="Y12" s="12">
        <f>INDEX(Tabellenwerte!$J$7:$J$50,Nährstoffinput!U12)*Nährstoffinput!V12/100</f>
        <v>0</v>
      </c>
      <c r="Z12" s="12">
        <f>INDEX(Tabellenwerte!$L$7:$L$50,Nährstoffinput!U12)*Nährstoffinput!V12/100</f>
        <v>0</v>
      </c>
      <c r="AA12" s="12">
        <f>INDEX(Tabellenwerte!$M$7:$M$50,Nährstoffinput!U12)*Nährstoffinput!V12/100</f>
        <v>0</v>
      </c>
      <c r="AB12" s="12">
        <f>INDEX(Tabellenwerte!$C$7:$C$51,A12)</f>
        <v>1</v>
      </c>
      <c r="AC12" s="12">
        <f t="shared" si="5"/>
        <v>0</v>
      </c>
      <c r="AD12" s="12">
        <f>INDEX(Tabellenwerte!$H$7:$H$50,Nährstoffinput!AB12)*Nährstoffinput!AC12/100</f>
        <v>0</v>
      </c>
      <c r="AE12" s="12">
        <f>INDEX(Tabellenwerte!$I$7:$I$50,Nährstoffinput!AB12)*Nährstoffinput!AC12/100</f>
        <v>0</v>
      </c>
      <c r="AF12" s="12">
        <f>INDEX(Tabellenwerte!$J$7:$J$50,Nährstoffinput!AB12)*Nährstoffinput!AC12/100</f>
        <v>0</v>
      </c>
      <c r="AG12" s="12">
        <f>INDEX(Tabellenwerte!$L$7:$L$50,Nährstoffinput!AB12)*Nährstoffinput!AC12/100</f>
        <v>0</v>
      </c>
      <c r="AH12" s="12">
        <f>INDEX(Tabellenwerte!$M$7:$M$50,Nährstoffinput!AB12)*Nährstoffinput!AC12/100</f>
        <v>0</v>
      </c>
      <c r="AI12" s="15">
        <f t="shared" si="6"/>
        <v>0</v>
      </c>
      <c r="AJ12" s="12">
        <f t="shared" si="7"/>
        <v>0</v>
      </c>
      <c r="AK12" s="12">
        <f t="shared" si="8"/>
        <v>0</v>
      </c>
      <c r="AL12" s="12">
        <f t="shared" si="9"/>
        <v>0</v>
      </c>
      <c r="AM12" s="12">
        <f t="shared" si="10"/>
        <v>0</v>
      </c>
      <c r="AN12" s="12">
        <f t="shared" si="11"/>
        <v>0</v>
      </c>
    </row>
    <row r="13" spans="1:40" ht="20" customHeight="1" thickBot="1" x14ac:dyDescent="0.35">
      <c r="A13" s="64">
        <v>1</v>
      </c>
      <c r="B13" s="303"/>
      <c r="C13" s="303"/>
      <c r="D13" s="65">
        <f t="shared" si="0"/>
        <v>0</v>
      </c>
      <c r="E13" s="303"/>
      <c r="F13" s="303"/>
      <c r="G13" s="65">
        <f t="shared" si="1"/>
        <v>0</v>
      </c>
      <c r="H13" s="303"/>
      <c r="I13" s="303"/>
      <c r="J13" s="65">
        <f t="shared" si="2"/>
        <v>0</v>
      </c>
      <c r="K13" s="303"/>
      <c r="L13" s="303"/>
      <c r="M13" s="303"/>
      <c r="N13" s="12">
        <f>INDEX(Tabellenwerte!$C$7:$C$51,A13)</f>
        <v>1</v>
      </c>
      <c r="O13" s="12">
        <f t="shared" si="3"/>
        <v>0</v>
      </c>
      <c r="P13" s="12">
        <f>INDEX(Tabellenwerte!$H$7:$H$50,Nährstoffinput!N13)*Nährstoffinput!O13/100</f>
        <v>0</v>
      </c>
      <c r="Q13" s="12">
        <f>INDEX(Tabellenwerte!$I$7:$I$50,Nährstoffinput!N13)*Nährstoffinput!O13/100</f>
        <v>0</v>
      </c>
      <c r="R13" s="12">
        <f>INDEX(Tabellenwerte!$J$7:$J$50,Nährstoffinput!N13)*Nährstoffinput!O13/100</f>
        <v>0</v>
      </c>
      <c r="S13" s="12">
        <f>INDEX(Tabellenwerte!$L$7:$L$50,Nährstoffinput!N13)*Nährstoffinput!O13/100</f>
        <v>0</v>
      </c>
      <c r="T13" s="12">
        <f>INDEX(Tabellenwerte!$M$7:$M$50,Nährstoffinput!N13)*Nährstoffinput!O13/100</f>
        <v>0</v>
      </c>
      <c r="U13" s="12">
        <f>INDEX(Tabellenwerte!$C$7:$C$51,A13)</f>
        <v>1</v>
      </c>
      <c r="V13" s="12">
        <f t="shared" si="4"/>
        <v>0</v>
      </c>
      <c r="W13" s="12">
        <f>INDEX(Tabellenwerte!$H$7:$H$50,Nährstoffinput!U13)*Nährstoffinput!V13/100</f>
        <v>0</v>
      </c>
      <c r="X13" s="12">
        <f>INDEX(Tabellenwerte!$I$7:$I$50,Nährstoffinput!U13)*Nährstoffinput!V13/100</f>
        <v>0</v>
      </c>
      <c r="Y13" s="12">
        <f>INDEX(Tabellenwerte!$J$7:$J$50,Nährstoffinput!U13)*Nährstoffinput!V13/100</f>
        <v>0</v>
      </c>
      <c r="Z13" s="12">
        <f>INDEX(Tabellenwerte!$L$7:$L$50,Nährstoffinput!U13)*Nährstoffinput!V13/100</f>
        <v>0</v>
      </c>
      <c r="AA13" s="12">
        <f>INDEX(Tabellenwerte!$M$7:$M$50,Nährstoffinput!U13)*Nährstoffinput!V13/100</f>
        <v>0</v>
      </c>
      <c r="AB13" s="12">
        <f>INDEX(Tabellenwerte!$C$7:$C$51,A13)</f>
        <v>1</v>
      </c>
      <c r="AC13" s="12">
        <f t="shared" si="5"/>
        <v>0</v>
      </c>
      <c r="AD13" s="12">
        <f>INDEX(Tabellenwerte!$H$7:$H$50,Nährstoffinput!AB13)*Nährstoffinput!AC13/100</f>
        <v>0</v>
      </c>
      <c r="AE13" s="12">
        <f>INDEX(Tabellenwerte!$I$7:$I$50,Nährstoffinput!AB13)*Nährstoffinput!AC13/100</f>
        <v>0</v>
      </c>
      <c r="AF13" s="12">
        <f>INDEX(Tabellenwerte!$J$7:$J$50,Nährstoffinput!AB13)*Nährstoffinput!AC13/100</f>
        <v>0</v>
      </c>
      <c r="AG13" s="12">
        <f>INDEX(Tabellenwerte!$L$7:$L$50,Nährstoffinput!AB13)*Nährstoffinput!AC13/100</f>
        <v>0</v>
      </c>
      <c r="AH13" s="12">
        <f>INDEX(Tabellenwerte!$M$7:$M$50,Nährstoffinput!AB13)*Nährstoffinput!AC13/100</f>
        <v>0</v>
      </c>
      <c r="AI13" s="15">
        <f t="shared" si="6"/>
        <v>0</v>
      </c>
      <c r="AJ13" s="12">
        <f t="shared" si="7"/>
        <v>0</v>
      </c>
      <c r="AK13" s="12">
        <f t="shared" si="8"/>
        <v>0</v>
      </c>
      <c r="AL13" s="12">
        <f t="shared" si="9"/>
        <v>0</v>
      </c>
      <c r="AM13" s="12">
        <f t="shared" si="10"/>
        <v>0</v>
      </c>
      <c r="AN13" s="12">
        <f t="shared" si="11"/>
        <v>0</v>
      </c>
    </row>
    <row r="14" spans="1:40" ht="20" customHeight="1" thickBot="1" x14ac:dyDescent="0.35">
      <c r="A14" s="64">
        <v>1</v>
      </c>
      <c r="B14" s="303"/>
      <c r="C14" s="303"/>
      <c r="D14" s="65">
        <f t="shared" si="0"/>
        <v>0</v>
      </c>
      <c r="E14" s="303"/>
      <c r="F14" s="303"/>
      <c r="G14" s="65">
        <f t="shared" si="1"/>
        <v>0</v>
      </c>
      <c r="H14" s="303"/>
      <c r="I14" s="303"/>
      <c r="J14" s="65">
        <f t="shared" si="2"/>
        <v>0</v>
      </c>
      <c r="K14" s="303"/>
      <c r="L14" s="303"/>
      <c r="M14" s="303"/>
      <c r="N14" s="12">
        <f>INDEX(Tabellenwerte!$C$7:$C$51,A14)</f>
        <v>1</v>
      </c>
      <c r="O14" s="12">
        <f t="shared" si="3"/>
        <v>0</v>
      </c>
      <c r="P14" s="12">
        <f>INDEX(Tabellenwerte!$H$7:$H$50,Nährstoffinput!N14)*Nährstoffinput!O14/100</f>
        <v>0</v>
      </c>
      <c r="Q14" s="12">
        <f>INDEX(Tabellenwerte!$I$7:$I$50,Nährstoffinput!N14)*Nährstoffinput!O14/100</f>
        <v>0</v>
      </c>
      <c r="R14" s="12">
        <f>INDEX(Tabellenwerte!$J$7:$J$50,Nährstoffinput!N14)*Nährstoffinput!O14/100</f>
        <v>0</v>
      </c>
      <c r="S14" s="12">
        <f>INDEX(Tabellenwerte!$L$7:$L$50,Nährstoffinput!N14)*Nährstoffinput!O14/100</f>
        <v>0</v>
      </c>
      <c r="T14" s="12">
        <f>INDEX(Tabellenwerte!$M$7:$M$50,Nährstoffinput!N14)*Nährstoffinput!O14/100</f>
        <v>0</v>
      </c>
      <c r="U14" s="12">
        <f>INDEX(Tabellenwerte!$C$7:$C$51,A14)</f>
        <v>1</v>
      </c>
      <c r="V14" s="12">
        <f t="shared" si="4"/>
        <v>0</v>
      </c>
      <c r="W14" s="12">
        <f>INDEX(Tabellenwerte!$H$7:$H$50,Nährstoffinput!U14)*Nährstoffinput!V14/100</f>
        <v>0</v>
      </c>
      <c r="X14" s="12">
        <f>INDEX(Tabellenwerte!$I$7:$I$50,Nährstoffinput!U14)*Nährstoffinput!V14/100</f>
        <v>0</v>
      </c>
      <c r="Y14" s="12">
        <f>INDEX(Tabellenwerte!$J$7:$J$50,Nährstoffinput!U14)*Nährstoffinput!V14/100</f>
        <v>0</v>
      </c>
      <c r="Z14" s="12">
        <f>INDEX(Tabellenwerte!$L$7:$L$50,Nährstoffinput!U14)*Nährstoffinput!V14/100</f>
        <v>0</v>
      </c>
      <c r="AA14" s="12">
        <f>INDEX(Tabellenwerte!$M$7:$M$50,Nährstoffinput!U14)*Nährstoffinput!V14/100</f>
        <v>0</v>
      </c>
      <c r="AB14" s="12">
        <f>INDEX(Tabellenwerte!$C$7:$C$51,A14)</f>
        <v>1</v>
      </c>
      <c r="AC14" s="12">
        <f t="shared" si="5"/>
        <v>0</v>
      </c>
      <c r="AD14" s="12">
        <f>INDEX(Tabellenwerte!$H$7:$H$50,Nährstoffinput!AB14)*Nährstoffinput!AC14/100</f>
        <v>0</v>
      </c>
      <c r="AE14" s="12">
        <f>INDEX(Tabellenwerte!$I$7:$I$50,Nährstoffinput!AB14)*Nährstoffinput!AC14/100</f>
        <v>0</v>
      </c>
      <c r="AF14" s="12">
        <f>INDEX(Tabellenwerte!$J$7:$J$50,Nährstoffinput!AB14)*Nährstoffinput!AC14/100</f>
        <v>0</v>
      </c>
      <c r="AG14" s="12">
        <f>INDEX(Tabellenwerte!$L$7:$L$50,Nährstoffinput!AB14)*Nährstoffinput!AC14/100</f>
        <v>0</v>
      </c>
      <c r="AH14" s="12">
        <f>INDEX(Tabellenwerte!$M$7:$M$50,Nährstoffinput!AB14)*Nährstoffinput!AC14/100</f>
        <v>0</v>
      </c>
      <c r="AI14" s="15">
        <f t="shared" si="6"/>
        <v>0</v>
      </c>
      <c r="AJ14" s="12">
        <f t="shared" si="7"/>
        <v>0</v>
      </c>
      <c r="AK14" s="12">
        <f t="shared" si="8"/>
        <v>0</v>
      </c>
      <c r="AL14" s="12">
        <f t="shared" si="9"/>
        <v>0</v>
      </c>
      <c r="AM14" s="12">
        <f t="shared" si="10"/>
        <v>0</v>
      </c>
      <c r="AN14" s="12">
        <f t="shared" si="11"/>
        <v>0</v>
      </c>
    </row>
    <row r="15" spans="1:40" ht="20" customHeight="1" thickBot="1" x14ac:dyDescent="0.35">
      <c r="A15" s="64">
        <v>1</v>
      </c>
      <c r="B15" s="303"/>
      <c r="C15" s="303"/>
      <c r="D15" s="65">
        <f t="shared" si="0"/>
        <v>0</v>
      </c>
      <c r="E15" s="303"/>
      <c r="F15" s="303"/>
      <c r="G15" s="65">
        <f t="shared" si="1"/>
        <v>0</v>
      </c>
      <c r="H15" s="303"/>
      <c r="I15" s="303"/>
      <c r="J15" s="65">
        <f t="shared" si="2"/>
        <v>0</v>
      </c>
      <c r="K15" s="303"/>
      <c r="L15" s="303"/>
      <c r="M15" s="303"/>
      <c r="N15" s="12">
        <f>INDEX(Tabellenwerte!$C$7:$C$51,A15)</f>
        <v>1</v>
      </c>
      <c r="O15" s="12">
        <f t="shared" si="3"/>
        <v>0</v>
      </c>
      <c r="P15" s="12">
        <f>INDEX(Tabellenwerte!$H$7:$H$50,Nährstoffinput!N15)*Nährstoffinput!O15/100</f>
        <v>0</v>
      </c>
      <c r="Q15" s="12">
        <f>INDEX(Tabellenwerte!$I$7:$I$50,Nährstoffinput!N15)*Nährstoffinput!O15/100</f>
        <v>0</v>
      </c>
      <c r="R15" s="12">
        <f>INDEX(Tabellenwerte!$J$7:$J$50,Nährstoffinput!N15)*Nährstoffinput!O15/100</f>
        <v>0</v>
      </c>
      <c r="S15" s="12">
        <f>INDEX(Tabellenwerte!$L$7:$L$50,Nährstoffinput!N15)*Nährstoffinput!O15/100</f>
        <v>0</v>
      </c>
      <c r="T15" s="12">
        <f>INDEX(Tabellenwerte!$M$7:$M$50,Nährstoffinput!N15)*Nährstoffinput!O15/100</f>
        <v>0</v>
      </c>
      <c r="U15" s="12">
        <f>INDEX(Tabellenwerte!$C$7:$C$51,A15)</f>
        <v>1</v>
      </c>
      <c r="V15" s="12">
        <f t="shared" si="4"/>
        <v>0</v>
      </c>
      <c r="W15" s="12">
        <f>INDEX(Tabellenwerte!$H$7:$H$50,Nährstoffinput!U15)*Nährstoffinput!V15/100</f>
        <v>0</v>
      </c>
      <c r="X15" s="12">
        <f>INDEX(Tabellenwerte!$I$7:$I$50,Nährstoffinput!U15)*Nährstoffinput!V15/100</f>
        <v>0</v>
      </c>
      <c r="Y15" s="12">
        <f>INDEX(Tabellenwerte!$J$7:$J$50,Nährstoffinput!U15)*Nährstoffinput!V15/100</f>
        <v>0</v>
      </c>
      <c r="Z15" s="12">
        <f>INDEX(Tabellenwerte!$L$7:$L$50,Nährstoffinput!U15)*Nährstoffinput!V15/100</f>
        <v>0</v>
      </c>
      <c r="AA15" s="12">
        <f>INDEX(Tabellenwerte!$M$7:$M$50,Nährstoffinput!U15)*Nährstoffinput!V15/100</f>
        <v>0</v>
      </c>
      <c r="AB15" s="12">
        <f>INDEX(Tabellenwerte!$C$7:$C$51,A15)</f>
        <v>1</v>
      </c>
      <c r="AC15" s="12">
        <f t="shared" si="5"/>
        <v>0</v>
      </c>
      <c r="AD15" s="12">
        <f>INDEX(Tabellenwerte!$H$7:$H$50,Nährstoffinput!AB15)*Nährstoffinput!AC15/100</f>
        <v>0</v>
      </c>
      <c r="AE15" s="12">
        <f>INDEX(Tabellenwerte!$I$7:$I$50,Nährstoffinput!AB15)*Nährstoffinput!AC15/100</f>
        <v>0</v>
      </c>
      <c r="AF15" s="12">
        <f>INDEX(Tabellenwerte!$J$7:$J$50,Nährstoffinput!AB15)*Nährstoffinput!AC15/100</f>
        <v>0</v>
      </c>
      <c r="AG15" s="12">
        <f>INDEX(Tabellenwerte!$L$7:$L$50,Nährstoffinput!AB15)*Nährstoffinput!AC15/100</f>
        <v>0</v>
      </c>
      <c r="AH15" s="12">
        <f>INDEX(Tabellenwerte!$M$7:$M$50,Nährstoffinput!AB15)*Nährstoffinput!AC15/100</f>
        <v>0</v>
      </c>
      <c r="AI15" s="15">
        <f t="shared" si="6"/>
        <v>0</v>
      </c>
      <c r="AJ15" s="12">
        <f t="shared" si="7"/>
        <v>0</v>
      </c>
      <c r="AK15" s="12">
        <f t="shared" si="8"/>
        <v>0</v>
      </c>
      <c r="AL15" s="12">
        <f t="shared" si="9"/>
        <v>0</v>
      </c>
      <c r="AM15" s="12">
        <f t="shared" si="10"/>
        <v>0</v>
      </c>
      <c r="AN15" s="12">
        <f t="shared" si="11"/>
        <v>0</v>
      </c>
    </row>
    <row r="16" spans="1:40" ht="19.5" customHeight="1" thickBot="1" x14ac:dyDescent="0.35">
      <c r="A16" s="64">
        <v>1</v>
      </c>
      <c r="B16" s="303"/>
      <c r="C16" s="303"/>
      <c r="D16" s="65">
        <f t="shared" si="0"/>
        <v>0</v>
      </c>
      <c r="E16" s="303"/>
      <c r="F16" s="303"/>
      <c r="G16" s="65">
        <f t="shared" si="1"/>
        <v>0</v>
      </c>
      <c r="H16" s="303"/>
      <c r="I16" s="303"/>
      <c r="J16" s="65">
        <f t="shared" si="2"/>
        <v>0</v>
      </c>
      <c r="K16" s="303"/>
      <c r="L16" s="303"/>
      <c r="M16" s="303"/>
      <c r="N16" s="12">
        <f>INDEX(Tabellenwerte!$C$7:$C$51,A16)</f>
        <v>1</v>
      </c>
      <c r="O16" s="12">
        <f t="shared" si="3"/>
        <v>0</v>
      </c>
      <c r="P16" s="12">
        <f>INDEX(Tabellenwerte!$H$7:$H$50,Nährstoffinput!N16)*Nährstoffinput!O16/100</f>
        <v>0</v>
      </c>
      <c r="Q16" s="12">
        <f>INDEX(Tabellenwerte!$I$7:$I$50,Nährstoffinput!N16)*Nährstoffinput!O16/100</f>
        <v>0</v>
      </c>
      <c r="R16" s="12">
        <f>INDEX(Tabellenwerte!$J$7:$J$50,Nährstoffinput!N16)*Nährstoffinput!O16/100</f>
        <v>0</v>
      </c>
      <c r="S16" s="12">
        <f>INDEX(Tabellenwerte!$L$7:$L$50,Nährstoffinput!N16)*Nährstoffinput!O16/100</f>
        <v>0</v>
      </c>
      <c r="T16" s="12">
        <f>INDEX(Tabellenwerte!$M$7:$M$50,Nährstoffinput!N16)*Nährstoffinput!O16/100</f>
        <v>0</v>
      </c>
      <c r="U16" s="12">
        <f>INDEX(Tabellenwerte!$C$7:$C$51,A16)</f>
        <v>1</v>
      </c>
      <c r="V16" s="12">
        <f t="shared" si="4"/>
        <v>0</v>
      </c>
      <c r="W16" s="12">
        <f>INDEX(Tabellenwerte!$H$7:$H$50,Nährstoffinput!U16)*Nährstoffinput!V16/100</f>
        <v>0</v>
      </c>
      <c r="X16" s="12">
        <f>INDEX(Tabellenwerte!$I$7:$I$50,Nährstoffinput!U16)*Nährstoffinput!V16/100</f>
        <v>0</v>
      </c>
      <c r="Y16" s="12">
        <f>INDEX(Tabellenwerte!$J$7:$J$50,Nährstoffinput!U16)*Nährstoffinput!V16/100</f>
        <v>0</v>
      </c>
      <c r="Z16" s="12">
        <f>INDEX(Tabellenwerte!$L$7:$L$50,Nährstoffinput!U16)*Nährstoffinput!V16/100</f>
        <v>0</v>
      </c>
      <c r="AA16" s="12">
        <f>INDEX(Tabellenwerte!$M$7:$M$50,Nährstoffinput!U16)*Nährstoffinput!V16/100</f>
        <v>0</v>
      </c>
      <c r="AB16" s="12">
        <f>INDEX(Tabellenwerte!$C$7:$C$51,A16)</f>
        <v>1</v>
      </c>
      <c r="AC16" s="12">
        <f t="shared" si="5"/>
        <v>0</v>
      </c>
      <c r="AD16" s="12">
        <f>INDEX(Tabellenwerte!$H$7:$H$50,Nährstoffinput!AB16)*Nährstoffinput!AC16/100</f>
        <v>0</v>
      </c>
      <c r="AE16" s="12">
        <f>INDEX(Tabellenwerte!$I$7:$I$50,Nährstoffinput!AB16)*Nährstoffinput!AC16/100</f>
        <v>0</v>
      </c>
      <c r="AF16" s="12">
        <f>INDEX(Tabellenwerte!$J$7:$J$50,Nährstoffinput!AB16)*Nährstoffinput!AC16/100</f>
        <v>0</v>
      </c>
      <c r="AG16" s="12">
        <f>INDEX(Tabellenwerte!$L$7:$L$50,Nährstoffinput!AB16)*Nährstoffinput!AC16/100</f>
        <v>0</v>
      </c>
      <c r="AH16" s="12">
        <f>INDEX(Tabellenwerte!$M$7:$M$50,Nährstoffinput!AB16)*Nährstoffinput!AC16/100</f>
        <v>0</v>
      </c>
      <c r="AI16" s="15">
        <f t="shared" si="6"/>
        <v>0</v>
      </c>
      <c r="AJ16" s="12">
        <f t="shared" si="7"/>
        <v>0</v>
      </c>
      <c r="AK16" s="12">
        <f t="shared" si="8"/>
        <v>0</v>
      </c>
      <c r="AL16" s="12">
        <f t="shared" si="9"/>
        <v>0</v>
      </c>
      <c r="AM16" s="12">
        <f t="shared" si="10"/>
        <v>0</v>
      </c>
      <c r="AN16" s="12">
        <f t="shared" si="11"/>
        <v>0</v>
      </c>
    </row>
    <row r="17" spans="1:40" ht="20" customHeight="1" thickBot="1" x14ac:dyDescent="0.35">
      <c r="A17" s="64">
        <v>1</v>
      </c>
      <c r="B17" s="303"/>
      <c r="C17" s="303"/>
      <c r="D17" s="65">
        <f t="shared" si="0"/>
        <v>0</v>
      </c>
      <c r="E17" s="303"/>
      <c r="F17" s="303"/>
      <c r="G17" s="65">
        <f t="shared" si="1"/>
        <v>0</v>
      </c>
      <c r="H17" s="303"/>
      <c r="I17" s="303"/>
      <c r="J17" s="65">
        <f t="shared" si="2"/>
        <v>0</v>
      </c>
      <c r="K17" s="303"/>
      <c r="L17" s="303"/>
      <c r="M17" s="303"/>
      <c r="N17" s="12">
        <f>INDEX(Tabellenwerte!$C$7:$C$51,A17)</f>
        <v>1</v>
      </c>
      <c r="O17" s="12">
        <f t="shared" si="3"/>
        <v>0</v>
      </c>
      <c r="P17" s="12">
        <f>INDEX(Tabellenwerte!$H$7:$H$50,Nährstoffinput!N17)*Nährstoffinput!O17/100</f>
        <v>0</v>
      </c>
      <c r="Q17" s="12">
        <f>INDEX(Tabellenwerte!$I$7:$I$50,Nährstoffinput!N17)*Nährstoffinput!O17/100</f>
        <v>0</v>
      </c>
      <c r="R17" s="12">
        <f>INDEX(Tabellenwerte!$J$7:$J$50,Nährstoffinput!N17)*Nährstoffinput!O17/100</f>
        <v>0</v>
      </c>
      <c r="S17" s="12">
        <f>INDEX(Tabellenwerte!$L$7:$L$50,Nährstoffinput!N17)*Nährstoffinput!O17/100</f>
        <v>0</v>
      </c>
      <c r="T17" s="12">
        <f>INDEX(Tabellenwerte!$M$7:$M$50,Nährstoffinput!N17)*Nährstoffinput!O17/100</f>
        <v>0</v>
      </c>
      <c r="U17" s="12">
        <f>INDEX(Tabellenwerte!$C$7:$C$51,A17)</f>
        <v>1</v>
      </c>
      <c r="V17" s="12">
        <f t="shared" si="4"/>
        <v>0</v>
      </c>
      <c r="W17" s="12">
        <f>INDEX(Tabellenwerte!$H$7:$H$50,Nährstoffinput!U17)*Nährstoffinput!V17/100</f>
        <v>0</v>
      </c>
      <c r="X17" s="12">
        <f>INDEX(Tabellenwerte!$I$7:$I$50,Nährstoffinput!U17)*Nährstoffinput!V17/100</f>
        <v>0</v>
      </c>
      <c r="Y17" s="12">
        <f>INDEX(Tabellenwerte!$J$7:$J$50,Nährstoffinput!U17)*Nährstoffinput!V17/100</f>
        <v>0</v>
      </c>
      <c r="Z17" s="12">
        <f>INDEX(Tabellenwerte!$L$7:$L$50,Nährstoffinput!U17)*Nährstoffinput!V17/100</f>
        <v>0</v>
      </c>
      <c r="AA17" s="12">
        <f>INDEX(Tabellenwerte!$M$7:$M$50,Nährstoffinput!U17)*Nährstoffinput!V17/100</f>
        <v>0</v>
      </c>
      <c r="AB17" s="12">
        <f>INDEX(Tabellenwerte!$C$7:$C$51,A17)</f>
        <v>1</v>
      </c>
      <c r="AC17" s="12">
        <f t="shared" si="5"/>
        <v>0</v>
      </c>
      <c r="AD17" s="12">
        <f>INDEX(Tabellenwerte!$H$7:$H$50,Nährstoffinput!AB17)*Nährstoffinput!AC17/100</f>
        <v>0</v>
      </c>
      <c r="AE17" s="12">
        <f>INDEX(Tabellenwerte!$I$7:$I$50,Nährstoffinput!AB17)*Nährstoffinput!AC17/100</f>
        <v>0</v>
      </c>
      <c r="AF17" s="12">
        <f>INDEX(Tabellenwerte!$J$7:$J$50,Nährstoffinput!AB17)*Nährstoffinput!AC17/100</f>
        <v>0</v>
      </c>
      <c r="AG17" s="12">
        <f>INDEX(Tabellenwerte!$L$7:$L$50,Nährstoffinput!AB17)*Nährstoffinput!AC17/100</f>
        <v>0</v>
      </c>
      <c r="AH17" s="12">
        <f>INDEX(Tabellenwerte!$M$7:$M$50,Nährstoffinput!AB17)*Nährstoffinput!AC17/100</f>
        <v>0</v>
      </c>
      <c r="AI17" s="15">
        <f t="shared" si="6"/>
        <v>0</v>
      </c>
      <c r="AJ17" s="12">
        <f t="shared" si="7"/>
        <v>0</v>
      </c>
      <c r="AK17" s="12">
        <f t="shared" si="8"/>
        <v>0</v>
      </c>
      <c r="AL17" s="12">
        <f t="shared" si="9"/>
        <v>0</v>
      </c>
      <c r="AM17" s="12">
        <f t="shared" si="10"/>
        <v>0</v>
      </c>
      <c r="AN17" s="12">
        <f t="shared" si="11"/>
        <v>0</v>
      </c>
    </row>
    <row r="18" spans="1:40" ht="20" customHeight="1" thickBot="1" x14ac:dyDescent="0.35">
      <c r="A18" s="64">
        <v>1</v>
      </c>
      <c r="B18" s="303"/>
      <c r="C18" s="303"/>
      <c r="D18" s="65">
        <f t="shared" si="0"/>
        <v>0</v>
      </c>
      <c r="E18" s="303"/>
      <c r="F18" s="303"/>
      <c r="G18" s="65">
        <f t="shared" si="1"/>
        <v>0</v>
      </c>
      <c r="H18" s="303"/>
      <c r="I18" s="303"/>
      <c r="J18" s="65">
        <f t="shared" si="2"/>
        <v>0</v>
      </c>
      <c r="K18" s="303"/>
      <c r="L18" s="303"/>
      <c r="M18" s="303"/>
      <c r="N18" s="12">
        <f>INDEX(Tabellenwerte!$C$7:$C$51,A18)</f>
        <v>1</v>
      </c>
      <c r="O18" s="12">
        <f t="shared" si="3"/>
        <v>0</v>
      </c>
      <c r="P18" s="12">
        <f>INDEX(Tabellenwerte!$H$7:$H$50,Nährstoffinput!N18)*Nährstoffinput!O18/100</f>
        <v>0</v>
      </c>
      <c r="Q18" s="12">
        <f>INDEX(Tabellenwerte!$I$7:$I$50,Nährstoffinput!N18)*Nährstoffinput!O18/100</f>
        <v>0</v>
      </c>
      <c r="R18" s="12">
        <f>INDEX(Tabellenwerte!$J$7:$J$50,Nährstoffinput!N18)*Nährstoffinput!O18/100</f>
        <v>0</v>
      </c>
      <c r="S18" s="12">
        <f>INDEX(Tabellenwerte!$L$7:$L$50,Nährstoffinput!N18)*Nährstoffinput!O18/100</f>
        <v>0</v>
      </c>
      <c r="T18" s="12">
        <f>INDEX(Tabellenwerte!$M$7:$M$50,Nährstoffinput!N18)*Nährstoffinput!O18/100</f>
        <v>0</v>
      </c>
      <c r="U18" s="12">
        <f>INDEX(Tabellenwerte!$C$7:$C$51,A18)</f>
        <v>1</v>
      </c>
      <c r="V18" s="12">
        <f t="shared" si="4"/>
        <v>0</v>
      </c>
      <c r="W18" s="12">
        <f>INDEX(Tabellenwerte!$H$7:$H$50,Nährstoffinput!U18)*Nährstoffinput!V18/100</f>
        <v>0</v>
      </c>
      <c r="X18" s="12">
        <f>INDEX(Tabellenwerte!$I$7:$I$50,Nährstoffinput!U18)*Nährstoffinput!V18/100</f>
        <v>0</v>
      </c>
      <c r="Y18" s="12">
        <f>INDEX(Tabellenwerte!$J$7:$J$50,Nährstoffinput!U18)*Nährstoffinput!V18/100</f>
        <v>0</v>
      </c>
      <c r="Z18" s="12">
        <f>INDEX(Tabellenwerte!$L$7:$L$50,Nährstoffinput!U18)*Nährstoffinput!V18/100</f>
        <v>0</v>
      </c>
      <c r="AA18" s="12">
        <f>INDEX(Tabellenwerte!$M$7:$M$50,Nährstoffinput!U18)*Nährstoffinput!V18/100</f>
        <v>0</v>
      </c>
      <c r="AB18" s="12">
        <f>INDEX(Tabellenwerte!$C$7:$C$51,A18)</f>
        <v>1</v>
      </c>
      <c r="AC18" s="12">
        <f t="shared" si="5"/>
        <v>0</v>
      </c>
      <c r="AD18" s="12">
        <f>INDEX(Tabellenwerte!$H$7:$H$50,Nährstoffinput!AB18)*Nährstoffinput!AC18/100</f>
        <v>0</v>
      </c>
      <c r="AE18" s="12">
        <f>INDEX(Tabellenwerte!$I$7:$I$50,Nährstoffinput!AB18)*Nährstoffinput!AC18/100</f>
        <v>0</v>
      </c>
      <c r="AF18" s="12">
        <f>INDEX(Tabellenwerte!$J$7:$J$50,Nährstoffinput!AB18)*Nährstoffinput!AC18/100</f>
        <v>0</v>
      </c>
      <c r="AG18" s="12">
        <f>INDEX(Tabellenwerte!$L$7:$L$50,Nährstoffinput!AB18)*Nährstoffinput!AC18/100</f>
        <v>0</v>
      </c>
      <c r="AH18" s="12">
        <f>INDEX(Tabellenwerte!$M$7:$M$50,Nährstoffinput!AB18)*Nährstoffinput!AC18/100</f>
        <v>0</v>
      </c>
      <c r="AI18" s="15">
        <f t="shared" si="6"/>
        <v>0</v>
      </c>
      <c r="AJ18" s="12">
        <f t="shared" si="7"/>
        <v>0</v>
      </c>
      <c r="AK18" s="12">
        <f t="shared" si="8"/>
        <v>0</v>
      </c>
      <c r="AL18" s="12">
        <f t="shared" si="9"/>
        <v>0</v>
      </c>
      <c r="AM18" s="12">
        <f t="shared" si="10"/>
        <v>0</v>
      </c>
      <c r="AN18" s="12">
        <f t="shared" si="11"/>
        <v>0</v>
      </c>
    </row>
    <row r="19" spans="1:40" ht="20" customHeight="1" thickBot="1" x14ac:dyDescent="0.35">
      <c r="A19" s="64">
        <v>1</v>
      </c>
      <c r="B19" s="303"/>
      <c r="C19" s="303"/>
      <c r="D19" s="65">
        <f t="shared" si="0"/>
        <v>0</v>
      </c>
      <c r="E19" s="303"/>
      <c r="F19" s="303"/>
      <c r="G19" s="65">
        <f t="shared" si="1"/>
        <v>0</v>
      </c>
      <c r="H19" s="303"/>
      <c r="I19" s="303"/>
      <c r="J19" s="65">
        <f t="shared" si="2"/>
        <v>0</v>
      </c>
      <c r="K19" s="303"/>
      <c r="L19" s="303"/>
      <c r="M19" s="303"/>
      <c r="N19" s="12">
        <f>INDEX(Tabellenwerte!$C$7:$C$51,A19)</f>
        <v>1</v>
      </c>
      <c r="O19" s="12">
        <f t="shared" si="3"/>
        <v>0</v>
      </c>
      <c r="P19" s="12">
        <f>INDEX(Tabellenwerte!$H$7:$H$50,Nährstoffinput!N19)*Nährstoffinput!O19/100</f>
        <v>0</v>
      </c>
      <c r="Q19" s="12">
        <f>INDEX(Tabellenwerte!$I$7:$I$50,Nährstoffinput!N19)*Nährstoffinput!O19/100</f>
        <v>0</v>
      </c>
      <c r="R19" s="12">
        <f>INDEX(Tabellenwerte!$J$7:$J$50,Nährstoffinput!N19)*Nährstoffinput!O19/100</f>
        <v>0</v>
      </c>
      <c r="S19" s="12">
        <f>INDEX(Tabellenwerte!$L$7:$L$50,Nährstoffinput!N19)*Nährstoffinput!O19/100</f>
        <v>0</v>
      </c>
      <c r="T19" s="12">
        <f>INDEX(Tabellenwerte!$M$7:$M$50,Nährstoffinput!N19)*Nährstoffinput!O19/100</f>
        <v>0</v>
      </c>
      <c r="U19" s="12">
        <f>INDEX(Tabellenwerte!$C$7:$C$51,A19)</f>
        <v>1</v>
      </c>
      <c r="V19" s="12">
        <f t="shared" si="4"/>
        <v>0</v>
      </c>
      <c r="W19" s="12">
        <f>INDEX(Tabellenwerte!$H$7:$H$50,Nährstoffinput!U19)*Nährstoffinput!V19/100</f>
        <v>0</v>
      </c>
      <c r="X19" s="12">
        <f>INDEX(Tabellenwerte!$I$7:$I$50,Nährstoffinput!U19)*Nährstoffinput!V19/100</f>
        <v>0</v>
      </c>
      <c r="Y19" s="12">
        <f>INDEX(Tabellenwerte!$J$7:$J$50,Nährstoffinput!U19)*Nährstoffinput!V19/100</f>
        <v>0</v>
      </c>
      <c r="Z19" s="12">
        <f>INDEX(Tabellenwerte!$L$7:$L$50,Nährstoffinput!U19)*Nährstoffinput!V19/100</f>
        <v>0</v>
      </c>
      <c r="AA19" s="12">
        <f>INDEX(Tabellenwerte!$M$7:$M$50,Nährstoffinput!U19)*Nährstoffinput!V19/100</f>
        <v>0</v>
      </c>
      <c r="AB19" s="12">
        <f>INDEX(Tabellenwerte!$C$7:$C$51,A19)</f>
        <v>1</v>
      </c>
      <c r="AC19" s="12">
        <f t="shared" si="5"/>
        <v>0</v>
      </c>
      <c r="AD19" s="12">
        <f>INDEX(Tabellenwerte!$H$7:$H$50,Nährstoffinput!AB19)*Nährstoffinput!AC19/100</f>
        <v>0</v>
      </c>
      <c r="AE19" s="12">
        <f>INDEX(Tabellenwerte!$I$7:$I$50,Nährstoffinput!AB19)*Nährstoffinput!AC19/100</f>
        <v>0</v>
      </c>
      <c r="AF19" s="12">
        <f>INDEX(Tabellenwerte!$J$7:$J$50,Nährstoffinput!AB19)*Nährstoffinput!AC19/100</f>
        <v>0</v>
      </c>
      <c r="AG19" s="12">
        <f>INDEX(Tabellenwerte!$L$7:$L$50,Nährstoffinput!AB19)*Nährstoffinput!AC19/100</f>
        <v>0</v>
      </c>
      <c r="AH19" s="12">
        <f>INDEX(Tabellenwerte!$M$7:$M$50,Nährstoffinput!AB19)*Nährstoffinput!AC19/100</f>
        <v>0</v>
      </c>
      <c r="AI19" s="15">
        <f t="shared" si="6"/>
        <v>0</v>
      </c>
      <c r="AJ19" s="12">
        <f t="shared" si="7"/>
        <v>0</v>
      </c>
      <c r="AK19" s="12">
        <f t="shared" si="8"/>
        <v>0</v>
      </c>
      <c r="AL19" s="12">
        <f t="shared" si="9"/>
        <v>0</v>
      </c>
      <c r="AM19" s="12">
        <f t="shared" si="10"/>
        <v>0</v>
      </c>
      <c r="AN19" s="12">
        <f t="shared" si="11"/>
        <v>0</v>
      </c>
    </row>
    <row r="20" spans="1:40" ht="20" customHeight="1" thickBot="1" x14ac:dyDescent="0.35">
      <c r="A20" s="64">
        <v>1</v>
      </c>
      <c r="B20" s="303"/>
      <c r="C20" s="303"/>
      <c r="D20" s="65">
        <f t="shared" si="0"/>
        <v>0</v>
      </c>
      <c r="E20" s="303"/>
      <c r="F20" s="303"/>
      <c r="G20" s="65">
        <f t="shared" si="1"/>
        <v>0</v>
      </c>
      <c r="H20" s="303"/>
      <c r="I20" s="303"/>
      <c r="J20" s="65">
        <f t="shared" si="2"/>
        <v>0</v>
      </c>
      <c r="K20" s="303"/>
      <c r="L20" s="303"/>
      <c r="M20" s="303"/>
      <c r="N20" s="12">
        <f>INDEX(Tabellenwerte!$C$7:$C$51,A20)</f>
        <v>1</v>
      </c>
      <c r="O20" s="12">
        <f t="shared" si="3"/>
        <v>0</v>
      </c>
      <c r="P20" s="12">
        <f>INDEX(Tabellenwerte!$H$7:$H$50,Nährstoffinput!N20)*Nährstoffinput!O20/100</f>
        <v>0</v>
      </c>
      <c r="Q20" s="12">
        <f>INDEX(Tabellenwerte!$I$7:$I$50,Nährstoffinput!N20)*Nährstoffinput!O20/100</f>
        <v>0</v>
      </c>
      <c r="R20" s="12">
        <f>INDEX(Tabellenwerte!$J$7:$J$50,Nährstoffinput!N20)*Nährstoffinput!O20/100</f>
        <v>0</v>
      </c>
      <c r="S20" s="12">
        <f>INDEX(Tabellenwerte!$L$7:$L$50,Nährstoffinput!N20)*Nährstoffinput!O20/100</f>
        <v>0</v>
      </c>
      <c r="T20" s="12">
        <f>INDEX(Tabellenwerte!$M$7:$M$50,Nährstoffinput!N20)*Nährstoffinput!O20/100</f>
        <v>0</v>
      </c>
      <c r="U20" s="12">
        <f>INDEX(Tabellenwerte!$C$7:$C$51,A20)</f>
        <v>1</v>
      </c>
      <c r="V20" s="12">
        <f t="shared" si="4"/>
        <v>0</v>
      </c>
      <c r="W20" s="12">
        <f>INDEX(Tabellenwerte!$H$7:$H$50,Nährstoffinput!U20)*Nährstoffinput!V20/100</f>
        <v>0</v>
      </c>
      <c r="X20" s="12">
        <f>INDEX(Tabellenwerte!$I$7:$I$50,Nährstoffinput!U20)*Nährstoffinput!V20/100</f>
        <v>0</v>
      </c>
      <c r="Y20" s="12">
        <f>INDEX(Tabellenwerte!$J$7:$J$50,Nährstoffinput!U20)*Nährstoffinput!V20/100</f>
        <v>0</v>
      </c>
      <c r="Z20" s="12">
        <f>INDEX(Tabellenwerte!$L$7:$L$50,Nährstoffinput!U20)*Nährstoffinput!V20/100</f>
        <v>0</v>
      </c>
      <c r="AA20" s="12">
        <f>INDEX(Tabellenwerte!$M$7:$M$50,Nährstoffinput!U20)*Nährstoffinput!V20/100</f>
        <v>0</v>
      </c>
      <c r="AB20" s="12">
        <f>INDEX(Tabellenwerte!$C$7:$C$51,A20)</f>
        <v>1</v>
      </c>
      <c r="AC20" s="12">
        <f t="shared" si="5"/>
        <v>0</v>
      </c>
      <c r="AD20" s="12">
        <f>INDEX(Tabellenwerte!$H$7:$H$50,Nährstoffinput!AB20)*Nährstoffinput!AC20/100</f>
        <v>0</v>
      </c>
      <c r="AE20" s="12">
        <f>INDEX(Tabellenwerte!$I$7:$I$50,Nährstoffinput!AB20)*Nährstoffinput!AC20/100</f>
        <v>0</v>
      </c>
      <c r="AF20" s="12">
        <f>INDEX(Tabellenwerte!$J$7:$J$50,Nährstoffinput!AB20)*Nährstoffinput!AC20/100</f>
        <v>0</v>
      </c>
      <c r="AG20" s="12">
        <f>INDEX(Tabellenwerte!$L$7:$L$50,Nährstoffinput!AB20)*Nährstoffinput!AC20/100</f>
        <v>0</v>
      </c>
      <c r="AH20" s="12">
        <f>INDEX(Tabellenwerte!$M$7:$M$50,Nährstoffinput!AB20)*Nährstoffinput!AC20/100</f>
        <v>0</v>
      </c>
      <c r="AI20" s="15">
        <f t="shared" si="6"/>
        <v>0</v>
      </c>
      <c r="AJ20" s="12">
        <f t="shared" si="7"/>
        <v>0</v>
      </c>
      <c r="AK20" s="12">
        <f t="shared" si="8"/>
        <v>0</v>
      </c>
      <c r="AL20" s="12">
        <f t="shared" si="9"/>
        <v>0</v>
      </c>
      <c r="AM20" s="12">
        <f t="shared" si="10"/>
        <v>0</v>
      </c>
      <c r="AN20" s="12">
        <f t="shared" si="11"/>
        <v>0</v>
      </c>
    </row>
    <row r="21" spans="1:40" ht="20" customHeight="1" thickBot="1" x14ac:dyDescent="0.35">
      <c r="A21" s="64">
        <v>1</v>
      </c>
      <c r="B21" s="303"/>
      <c r="C21" s="303"/>
      <c r="D21" s="65">
        <f t="shared" si="0"/>
        <v>0</v>
      </c>
      <c r="E21" s="303"/>
      <c r="F21" s="303"/>
      <c r="G21" s="65">
        <f t="shared" si="1"/>
        <v>0</v>
      </c>
      <c r="H21" s="303"/>
      <c r="I21" s="303"/>
      <c r="J21" s="65">
        <f t="shared" si="2"/>
        <v>0</v>
      </c>
      <c r="K21" s="303"/>
      <c r="L21" s="303"/>
      <c r="M21" s="303"/>
      <c r="N21" s="12">
        <f>INDEX(Tabellenwerte!$C$7:$C$51,A21)</f>
        <v>1</v>
      </c>
      <c r="O21" s="12">
        <f t="shared" si="3"/>
        <v>0</v>
      </c>
      <c r="P21" s="12">
        <f>INDEX(Tabellenwerte!$H$7:$H$50,Nährstoffinput!N21)*Nährstoffinput!O21/100</f>
        <v>0</v>
      </c>
      <c r="Q21" s="12">
        <f>INDEX(Tabellenwerte!$I$7:$I$50,Nährstoffinput!N21)*Nährstoffinput!O21/100</f>
        <v>0</v>
      </c>
      <c r="R21" s="12">
        <f>INDEX(Tabellenwerte!$J$7:$J$50,Nährstoffinput!N21)*Nährstoffinput!O21/100</f>
        <v>0</v>
      </c>
      <c r="S21" s="12">
        <f>INDEX(Tabellenwerte!$L$7:$L$50,Nährstoffinput!N21)*Nährstoffinput!O21/100</f>
        <v>0</v>
      </c>
      <c r="T21" s="12">
        <f>INDEX(Tabellenwerte!$M$7:$M$50,Nährstoffinput!N21)*Nährstoffinput!O21/100</f>
        <v>0</v>
      </c>
      <c r="U21" s="12">
        <f>INDEX(Tabellenwerte!$C$7:$C$51,A21)</f>
        <v>1</v>
      </c>
      <c r="V21" s="12">
        <f t="shared" si="4"/>
        <v>0</v>
      </c>
      <c r="W21" s="12">
        <f>INDEX(Tabellenwerte!$H$7:$H$50,Nährstoffinput!U21)*Nährstoffinput!V21/100</f>
        <v>0</v>
      </c>
      <c r="X21" s="12">
        <f>INDEX(Tabellenwerte!$I$7:$I$50,Nährstoffinput!U21)*Nährstoffinput!V21/100</f>
        <v>0</v>
      </c>
      <c r="Y21" s="12">
        <f>INDEX(Tabellenwerte!$J$7:$J$50,Nährstoffinput!U21)*Nährstoffinput!V21/100</f>
        <v>0</v>
      </c>
      <c r="Z21" s="12">
        <f>INDEX(Tabellenwerte!$L$7:$L$50,Nährstoffinput!U21)*Nährstoffinput!V21/100</f>
        <v>0</v>
      </c>
      <c r="AA21" s="12">
        <f>INDEX(Tabellenwerte!$M$7:$M$50,Nährstoffinput!U21)*Nährstoffinput!V21/100</f>
        <v>0</v>
      </c>
      <c r="AB21" s="12">
        <f>INDEX(Tabellenwerte!$C$7:$C$51,A21)</f>
        <v>1</v>
      </c>
      <c r="AC21" s="12">
        <f t="shared" si="5"/>
        <v>0</v>
      </c>
      <c r="AD21" s="12">
        <f>INDEX(Tabellenwerte!$H$7:$H$50,Nährstoffinput!AB21)*Nährstoffinput!AC21/100</f>
        <v>0</v>
      </c>
      <c r="AE21" s="12">
        <f>INDEX(Tabellenwerte!$I$7:$I$50,Nährstoffinput!AB21)*Nährstoffinput!AC21/100</f>
        <v>0</v>
      </c>
      <c r="AF21" s="12">
        <f>INDEX(Tabellenwerte!$J$7:$J$50,Nährstoffinput!AB21)*Nährstoffinput!AC21/100</f>
        <v>0</v>
      </c>
      <c r="AG21" s="12">
        <f>INDEX(Tabellenwerte!$L$7:$L$50,Nährstoffinput!AB21)*Nährstoffinput!AC21/100</f>
        <v>0</v>
      </c>
      <c r="AH21" s="12">
        <f>INDEX(Tabellenwerte!$M$7:$M$50,Nährstoffinput!AB21)*Nährstoffinput!AC21/100</f>
        <v>0</v>
      </c>
      <c r="AI21" s="15">
        <f t="shared" si="6"/>
        <v>0</v>
      </c>
      <c r="AJ21" s="12">
        <f t="shared" si="7"/>
        <v>0</v>
      </c>
      <c r="AK21" s="12">
        <f t="shared" si="8"/>
        <v>0</v>
      </c>
      <c r="AL21" s="12">
        <f t="shared" si="9"/>
        <v>0</v>
      </c>
      <c r="AM21" s="12">
        <f t="shared" si="10"/>
        <v>0</v>
      </c>
      <c r="AN21" s="12">
        <f t="shared" si="11"/>
        <v>0</v>
      </c>
    </row>
    <row r="22" spans="1:40" ht="20" customHeight="1" thickBot="1" x14ac:dyDescent="0.35">
      <c r="A22" s="66">
        <v>1</v>
      </c>
      <c r="B22" s="303"/>
      <c r="C22" s="303"/>
      <c r="D22" s="65">
        <f t="shared" si="0"/>
        <v>0</v>
      </c>
      <c r="E22" s="303"/>
      <c r="F22" s="303"/>
      <c r="G22" s="65">
        <f t="shared" si="1"/>
        <v>0</v>
      </c>
      <c r="H22" s="303"/>
      <c r="I22" s="303"/>
      <c r="J22" s="65">
        <f t="shared" si="2"/>
        <v>0</v>
      </c>
      <c r="K22" s="303"/>
      <c r="L22" s="303"/>
      <c r="M22" s="303"/>
      <c r="N22" s="12">
        <f>INDEX(Tabellenwerte!$C$7:$C$51,A22)</f>
        <v>1</v>
      </c>
      <c r="O22" s="12">
        <f t="shared" si="3"/>
        <v>0</v>
      </c>
      <c r="P22" s="12">
        <f>INDEX(Tabellenwerte!$H$7:$H$50,Nährstoffinput!N22)*Nährstoffinput!O22/100</f>
        <v>0</v>
      </c>
      <c r="Q22" s="12">
        <f>INDEX(Tabellenwerte!$I$7:$I$50,Nährstoffinput!N22)*Nährstoffinput!O22/100</f>
        <v>0</v>
      </c>
      <c r="R22" s="12">
        <f>INDEX(Tabellenwerte!$J$7:$J$50,Nährstoffinput!N22)*Nährstoffinput!O22/100</f>
        <v>0</v>
      </c>
      <c r="S22" s="12">
        <f>INDEX(Tabellenwerte!$L$7:$L$50,Nährstoffinput!N22)*Nährstoffinput!O22/100</f>
        <v>0</v>
      </c>
      <c r="T22" s="12">
        <f>INDEX(Tabellenwerte!$M$7:$M$50,Nährstoffinput!N22)*Nährstoffinput!O22/100</f>
        <v>0</v>
      </c>
      <c r="U22" s="12">
        <f>INDEX(Tabellenwerte!$C$7:$C$51,A22)</f>
        <v>1</v>
      </c>
      <c r="V22" s="12">
        <f t="shared" si="4"/>
        <v>0</v>
      </c>
      <c r="W22" s="12">
        <f>INDEX(Tabellenwerte!$H$7:$H$50,Nährstoffinput!U22)*Nährstoffinput!V22/100</f>
        <v>0</v>
      </c>
      <c r="X22" s="12">
        <f>INDEX(Tabellenwerte!$I$7:$I$50,Nährstoffinput!U22)*Nährstoffinput!V22/100</f>
        <v>0</v>
      </c>
      <c r="Y22" s="12">
        <f>INDEX(Tabellenwerte!$J$7:$J$50,Nährstoffinput!U22)*Nährstoffinput!V22/100</f>
        <v>0</v>
      </c>
      <c r="Z22" s="12">
        <f>INDEX(Tabellenwerte!$L$7:$L$50,Nährstoffinput!U22)*Nährstoffinput!V22/100</f>
        <v>0</v>
      </c>
      <c r="AA22" s="12">
        <f>INDEX(Tabellenwerte!$M$7:$M$50,Nährstoffinput!U22)*Nährstoffinput!V22/100</f>
        <v>0</v>
      </c>
      <c r="AB22" s="12">
        <f>INDEX(Tabellenwerte!$C$7:$C$51,A22)</f>
        <v>1</v>
      </c>
      <c r="AC22" s="12">
        <f t="shared" si="5"/>
        <v>0</v>
      </c>
      <c r="AD22" s="12">
        <f>INDEX(Tabellenwerte!$H$7:$H$50,Nährstoffinput!AB22)*Nährstoffinput!AC22/100</f>
        <v>0</v>
      </c>
      <c r="AE22" s="12">
        <f>INDEX(Tabellenwerte!$I$7:$I$50,Nährstoffinput!AB22)*Nährstoffinput!AC22/100</f>
        <v>0</v>
      </c>
      <c r="AF22" s="12">
        <f>INDEX(Tabellenwerte!$J$7:$J$50,Nährstoffinput!AB22)*Nährstoffinput!AC22/100</f>
        <v>0</v>
      </c>
      <c r="AG22" s="12">
        <f>INDEX(Tabellenwerte!$L$7:$L$50,Nährstoffinput!AB22)*Nährstoffinput!AC22/100</f>
        <v>0</v>
      </c>
      <c r="AH22" s="12">
        <f>INDEX(Tabellenwerte!$M$7:$M$50,Nährstoffinput!AB22)*Nährstoffinput!AC22/100</f>
        <v>0</v>
      </c>
      <c r="AI22" s="15">
        <f t="shared" si="6"/>
        <v>0</v>
      </c>
      <c r="AJ22" s="12">
        <f t="shared" si="7"/>
        <v>0</v>
      </c>
      <c r="AK22" s="12">
        <f t="shared" si="8"/>
        <v>0</v>
      </c>
      <c r="AL22" s="12">
        <f t="shared" si="9"/>
        <v>0</v>
      </c>
      <c r="AM22" s="12">
        <f t="shared" si="10"/>
        <v>0</v>
      </c>
      <c r="AN22" s="12">
        <f t="shared" si="11"/>
        <v>0</v>
      </c>
    </row>
    <row r="23" spans="1:40" ht="20" customHeight="1" thickBot="1" x14ac:dyDescent="0.35">
      <c r="A23" s="64">
        <v>1</v>
      </c>
      <c r="B23" s="303"/>
      <c r="C23" s="303"/>
      <c r="D23" s="65">
        <f t="shared" si="0"/>
        <v>0</v>
      </c>
      <c r="E23" s="303"/>
      <c r="F23" s="303"/>
      <c r="G23" s="65">
        <f t="shared" si="1"/>
        <v>0</v>
      </c>
      <c r="H23" s="303"/>
      <c r="I23" s="303"/>
      <c r="J23" s="65">
        <f t="shared" si="2"/>
        <v>0</v>
      </c>
      <c r="K23" s="303"/>
      <c r="L23" s="303"/>
      <c r="M23" s="303"/>
      <c r="N23" s="12">
        <f>INDEX(Tabellenwerte!$C$7:$C$51,A23)</f>
        <v>1</v>
      </c>
      <c r="O23" s="12">
        <f t="shared" si="3"/>
        <v>0</v>
      </c>
      <c r="P23" s="12">
        <f>INDEX(Tabellenwerte!$H$7:$H$50,Nährstoffinput!N23)*Nährstoffinput!O23/100</f>
        <v>0</v>
      </c>
      <c r="Q23" s="12">
        <f>INDEX(Tabellenwerte!$I$7:$I$50,Nährstoffinput!N23)*Nährstoffinput!O23/100</f>
        <v>0</v>
      </c>
      <c r="R23" s="12">
        <f>INDEX(Tabellenwerte!$J$7:$J$50,Nährstoffinput!N23)*Nährstoffinput!O23/100</f>
        <v>0</v>
      </c>
      <c r="S23" s="12">
        <f>INDEX(Tabellenwerte!$L$7:$L$50,Nährstoffinput!N23)*Nährstoffinput!O23/100</f>
        <v>0</v>
      </c>
      <c r="T23" s="12">
        <f>INDEX(Tabellenwerte!$M$7:$M$50,Nährstoffinput!N23)*Nährstoffinput!O23/100</f>
        <v>0</v>
      </c>
      <c r="U23" s="12">
        <f>INDEX(Tabellenwerte!$C$7:$C$51,A23)</f>
        <v>1</v>
      </c>
      <c r="V23" s="12">
        <f t="shared" si="4"/>
        <v>0</v>
      </c>
      <c r="W23" s="12">
        <f>INDEX(Tabellenwerte!$H$7:$H$50,Nährstoffinput!U23)*Nährstoffinput!V23/100</f>
        <v>0</v>
      </c>
      <c r="X23" s="12">
        <f>INDEX(Tabellenwerte!$I$7:$I$50,Nährstoffinput!U23)*Nährstoffinput!V23/100</f>
        <v>0</v>
      </c>
      <c r="Y23" s="12">
        <f>INDEX(Tabellenwerte!$J$7:$J$50,Nährstoffinput!U23)*Nährstoffinput!V23/100</f>
        <v>0</v>
      </c>
      <c r="Z23" s="12">
        <f>INDEX(Tabellenwerte!$L$7:$L$50,Nährstoffinput!U23)*Nährstoffinput!V23/100</f>
        <v>0</v>
      </c>
      <c r="AA23" s="12">
        <f>INDEX(Tabellenwerte!$M$7:$M$50,Nährstoffinput!U23)*Nährstoffinput!V23/100</f>
        <v>0</v>
      </c>
      <c r="AB23" s="12">
        <f>INDEX(Tabellenwerte!$C$7:$C$51,A23)</f>
        <v>1</v>
      </c>
      <c r="AC23" s="12">
        <f t="shared" si="5"/>
        <v>0</v>
      </c>
      <c r="AD23" s="12">
        <f>INDEX(Tabellenwerte!$H$7:$H$50,Nährstoffinput!AB23)*Nährstoffinput!AC23/100</f>
        <v>0</v>
      </c>
      <c r="AE23" s="12">
        <f>INDEX(Tabellenwerte!$I$7:$I$50,Nährstoffinput!AB23)*Nährstoffinput!AC23/100</f>
        <v>0</v>
      </c>
      <c r="AF23" s="12">
        <f>INDEX(Tabellenwerte!$J$7:$J$50,Nährstoffinput!AB23)*Nährstoffinput!AC23/100</f>
        <v>0</v>
      </c>
      <c r="AG23" s="12">
        <f>INDEX(Tabellenwerte!$L$7:$L$50,Nährstoffinput!AB23)*Nährstoffinput!AC23/100</f>
        <v>0</v>
      </c>
      <c r="AH23" s="12">
        <f>INDEX(Tabellenwerte!$M$7:$M$50,Nährstoffinput!AB23)*Nährstoffinput!AC23/100</f>
        <v>0</v>
      </c>
      <c r="AI23" s="15">
        <f t="shared" si="6"/>
        <v>0</v>
      </c>
      <c r="AJ23" s="12">
        <f t="shared" si="7"/>
        <v>0</v>
      </c>
      <c r="AK23" s="12">
        <f t="shared" si="8"/>
        <v>0</v>
      </c>
      <c r="AL23" s="12">
        <f t="shared" si="9"/>
        <v>0</v>
      </c>
      <c r="AM23" s="12">
        <f t="shared" si="10"/>
        <v>0</v>
      </c>
      <c r="AN23" s="12">
        <f t="shared" si="11"/>
        <v>0</v>
      </c>
    </row>
    <row r="24" spans="1:40" ht="20" customHeight="1" thickBot="1" x14ac:dyDescent="0.35">
      <c r="A24" s="64">
        <v>2</v>
      </c>
      <c r="B24" s="303"/>
      <c r="C24" s="303"/>
      <c r="D24" s="65">
        <f t="shared" si="0"/>
        <v>0</v>
      </c>
      <c r="E24" s="303"/>
      <c r="F24" s="303"/>
      <c r="G24" s="65">
        <f t="shared" si="1"/>
        <v>0</v>
      </c>
      <c r="H24" s="303"/>
      <c r="I24" s="303"/>
      <c r="J24" s="65">
        <f t="shared" si="2"/>
        <v>0</v>
      </c>
      <c r="K24" s="303"/>
      <c r="L24" s="303"/>
      <c r="M24" s="303"/>
      <c r="N24" s="12">
        <f>INDEX(Tabellenwerte!$C$7:$C$51,A24)</f>
        <v>2</v>
      </c>
      <c r="O24" s="12">
        <f t="shared" si="3"/>
        <v>0</v>
      </c>
      <c r="P24" s="12">
        <f>INDEX(Tabellenwerte!$H$7:$H$50,Nährstoffinput!N24)*Nährstoffinput!O24/100</f>
        <v>0</v>
      </c>
      <c r="Q24" s="12">
        <f>INDEX(Tabellenwerte!$I$7:$I$50,Nährstoffinput!N24)*Nährstoffinput!O24/100</f>
        <v>0</v>
      </c>
      <c r="R24" s="12">
        <f>INDEX(Tabellenwerte!$J$7:$J$50,Nährstoffinput!N24)*Nährstoffinput!O24/100</f>
        <v>0</v>
      </c>
      <c r="S24" s="12">
        <f>INDEX(Tabellenwerte!$L$7:$L$50,Nährstoffinput!N24)*Nährstoffinput!O24/100</f>
        <v>0</v>
      </c>
      <c r="T24" s="12">
        <f>INDEX(Tabellenwerte!$M$7:$M$50,Nährstoffinput!N24)*Nährstoffinput!O24/100</f>
        <v>0</v>
      </c>
      <c r="U24" s="12">
        <f>INDEX(Tabellenwerte!$C$7:$C$51,A24)</f>
        <v>2</v>
      </c>
      <c r="V24" s="12">
        <f t="shared" si="4"/>
        <v>0</v>
      </c>
      <c r="W24" s="12">
        <f>INDEX(Tabellenwerte!$H$7:$H$50,Nährstoffinput!U24)*Nährstoffinput!V24/100</f>
        <v>0</v>
      </c>
      <c r="X24" s="12">
        <f>INDEX(Tabellenwerte!$I$7:$I$50,Nährstoffinput!U24)*Nährstoffinput!V24/100</f>
        <v>0</v>
      </c>
      <c r="Y24" s="12">
        <f>INDEX(Tabellenwerte!$J$7:$J$50,Nährstoffinput!U24)*Nährstoffinput!V24/100</f>
        <v>0</v>
      </c>
      <c r="Z24" s="12">
        <f>INDEX(Tabellenwerte!$L$7:$L$50,Nährstoffinput!U24)*Nährstoffinput!V24/100</f>
        <v>0</v>
      </c>
      <c r="AA24" s="12">
        <f>INDEX(Tabellenwerte!$M$7:$M$50,Nährstoffinput!U24)*Nährstoffinput!V24/100</f>
        <v>0</v>
      </c>
      <c r="AB24" s="12">
        <f>INDEX(Tabellenwerte!$C$7:$C$51,A24)</f>
        <v>2</v>
      </c>
      <c r="AC24" s="12">
        <f t="shared" si="5"/>
        <v>0</v>
      </c>
      <c r="AD24" s="12">
        <f>INDEX(Tabellenwerte!$H$7:$H$50,Nährstoffinput!AB24)*Nährstoffinput!AC24/100</f>
        <v>0</v>
      </c>
      <c r="AE24" s="12">
        <f>INDEX(Tabellenwerte!$I$7:$I$50,Nährstoffinput!AB24)*Nährstoffinput!AC24/100</f>
        <v>0</v>
      </c>
      <c r="AF24" s="12">
        <f>INDEX(Tabellenwerte!$J$7:$J$50,Nährstoffinput!AB24)*Nährstoffinput!AC24/100</f>
        <v>0</v>
      </c>
      <c r="AG24" s="12">
        <f>INDEX(Tabellenwerte!$L$7:$L$50,Nährstoffinput!AB24)*Nährstoffinput!AC24/100</f>
        <v>0</v>
      </c>
      <c r="AH24" s="12">
        <f>INDEX(Tabellenwerte!$M$7:$M$50,Nährstoffinput!AB24)*Nährstoffinput!AC24/100</f>
        <v>0</v>
      </c>
      <c r="AI24" s="15">
        <f t="shared" si="6"/>
        <v>0</v>
      </c>
      <c r="AJ24" s="12">
        <f t="shared" si="7"/>
        <v>0</v>
      </c>
      <c r="AK24" s="12">
        <f t="shared" si="8"/>
        <v>0</v>
      </c>
      <c r="AL24" s="12">
        <f t="shared" si="9"/>
        <v>0</v>
      </c>
      <c r="AM24" s="12">
        <f t="shared" si="10"/>
        <v>0</v>
      </c>
      <c r="AN24" s="12">
        <f t="shared" si="11"/>
        <v>0</v>
      </c>
    </row>
    <row r="25" spans="1:40" ht="20" customHeight="1" thickBot="1" x14ac:dyDescent="0.35">
      <c r="A25" s="64">
        <v>2</v>
      </c>
      <c r="B25" s="303"/>
      <c r="C25" s="303"/>
      <c r="D25" s="65">
        <f t="shared" si="0"/>
        <v>0</v>
      </c>
      <c r="E25" s="303"/>
      <c r="F25" s="303"/>
      <c r="G25" s="65">
        <f t="shared" si="1"/>
        <v>0</v>
      </c>
      <c r="H25" s="303"/>
      <c r="I25" s="303"/>
      <c r="J25" s="65">
        <f t="shared" si="2"/>
        <v>0</v>
      </c>
      <c r="K25" s="303"/>
      <c r="L25" s="303"/>
      <c r="M25" s="303"/>
      <c r="N25" s="12">
        <f>INDEX(Tabellenwerte!$C$7:$C$51,A25)</f>
        <v>2</v>
      </c>
      <c r="O25" s="12">
        <f t="shared" si="3"/>
        <v>0</v>
      </c>
      <c r="P25" s="12">
        <f>INDEX(Tabellenwerte!$H$7:$H$50,Nährstoffinput!N25)*Nährstoffinput!O25/100</f>
        <v>0</v>
      </c>
      <c r="Q25" s="12">
        <f>INDEX(Tabellenwerte!$I$7:$I$50,Nährstoffinput!N25)*Nährstoffinput!O25/100</f>
        <v>0</v>
      </c>
      <c r="R25" s="12">
        <f>INDEX(Tabellenwerte!$J$7:$J$50,Nährstoffinput!N25)*Nährstoffinput!O25/100</f>
        <v>0</v>
      </c>
      <c r="S25" s="12">
        <f>INDEX(Tabellenwerte!$L$7:$L$50,Nährstoffinput!N25)*Nährstoffinput!O25/100</f>
        <v>0</v>
      </c>
      <c r="T25" s="12">
        <f>INDEX(Tabellenwerte!$M$7:$M$50,Nährstoffinput!N25)*Nährstoffinput!O25/100</f>
        <v>0</v>
      </c>
      <c r="U25" s="12">
        <f>INDEX(Tabellenwerte!$C$7:$C$51,A25)</f>
        <v>2</v>
      </c>
      <c r="V25" s="12">
        <f t="shared" si="4"/>
        <v>0</v>
      </c>
      <c r="W25" s="12">
        <f>INDEX(Tabellenwerte!$H$7:$H$50,Nährstoffinput!U25)*Nährstoffinput!V25/100</f>
        <v>0</v>
      </c>
      <c r="X25" s="12">
        <f>INDEX(Tabellenwerte!$I$7:$I$50,Nährstoffinput!U25)*Nährstoffinput!V25/100</f>
        <v>0</v>
      </c>
      <c r="Y25" s="12">
        <f>INDEX(Tabellenwerte!$J$7:$J$50,Nährstoffinput!U25)*Nährstoffinput!V25/100</f>
        <v>0</v>
      </c>
      <c r="Z25" s="12">
        <f>INDEX(Tabellenwerte!$L$7:$L$50,Nährstoffinput!U25)*Nährstoffinput!V25/100</f>
        <v>0</v>
      </c>
      <c r="AA25" s="12">
        <f>INDEX(Tabellenwerte!$M$7:$M$50,Nährstoffinput!U25)*Nährstoffinput!V25/100</f>
        <v>0</v>
      </c>
      <c r="AB25" s="12">
        <f>INDEX(Tabellenwerte!$C$7:$C$51,A25)</f>
        <v>2</v>
      </c>
      <c r="AC25" s="12">
        <f t="shared" si="5"/>
        <v>0</v>
      </c>
      <c r="AD25" s="12">
        <f>INDEX(Tabellenwerte!$H$7:$H$50,Nährstoffinput!AB25)*Nährstoffinput!AC25/100</f>
        <v>0</v>
      </c>
      <c r="AE25" s="12">
        <f>INDEX(Tabellenwerte!$I$7:$I$50,Nährstoffinput!AB25)*Nährstoffinput!AC25/100</f>
        <v>0</v>
      </c>
      <c r="AF25" s="12">
        <f>INDEX(Tabellenwerte!$J$7:$J$50,Nährstoffinput!AB25)*Nährstoffinput!AC25/100</f>
        <v>0</v>
      </c>
      <c r="AG25" s="12">
        <f>INDEX(Tabellenwerte!$L$7:$L$50,Nährstoffinput!AB25)*Nährstoffinput!AC25/100</f>
        <v>0</v>
      </c>
      <c r="AH25" s="12">
        <f>INDEX(Tabellenwerte!$M$7:$M$50,Nährstoffinput!AB25)*Nährstoffinput!AC25/100</f>
        <v>0</v>
      </c>
      <c r="AI25" s="15">
        <f t="shared" si="6"/>
        <v>0</v>
      </c>
      <c r="AJ25" s="12">
        <f t="shared" si="7"/>
        <v>0</v>
      </c>
      <c r="AK25" s="12">
        <f t="shared" si="8"/>
        <v>0</v>
      </c>
      <c r="AL25" s="12">
        <f t="shared" si="9"/>
        <v>0</v>
      </c>
      <c r="AM25" s="12">
        <f t="shared" si="10"/>
        <v>0</v>
      </c>
      <c r="AN25" s="12">
        <f t="shared" si="11"/>
        <v>0</v>
      </c>
    </row>
    <row r="26" spans="1:40" ht="20" customHeight="1" thickBot="1" x14ac:dyDescent="0.35">
      <c r="A26" s="64">
        <v>2</v>
      </c>
      <c r="B26" s="303"/>
      <c r="C26" s="303"/>
      <c r="D26" s="65">
        <f t="shared" si="0"/>
        <v>0</v>
      </c>
      <c r="E26" s="303"/>
      <c r="F26" s="303"/>
      <c r="G26" s="65">
        <f t="shared" si="1"/>
        <v>0</v>
      </c>
      <c r="H26" s="303"/>
      <c r="I26" s="303"/>
      <c r="J26" s="65">
        <f t="shared" si="2"/>
        <v>0</v>
      </c>
      <c r="K26" s="303"/>
      <c r="L26" s="303"/>
      <c r="M26" s="303"/>
      <c r="N26" s="12">
        <f>INDEX(Tabellenwerte!$C$7:$C$51,A26)</f>
        <v>2</v>
      </c>
      <c r="O26" s="12">
        <f t="shared" si="3"/>
        <v>0</v>
      </c>
      <c r="P26" s="12">
        <f>INDEX(Tabellenwerte!$H$7:$H$50,Nährstoffinput!N26)*Nährstoffinput!O26/100</f>
        <v>0</v>
      </c>
      <c r="Q26" s="12">
        <f>INDEX(Tabellenwerte!$I$7:$I$50,Nährstoffinput!N26)*Nährstoffinput!O26/100</f>
        <v>0</v>
      </c>
      <c r="R26" s="12">
        <f>INDEX(Tabellenwerte!$J$7:$J$50,Nährstoffinput!N26)*Nährstoffinput!O26/100</f>
        <v>0</v>
      </c>
      <c r="S26" s="12">
        <f>INDEX(Tabellenwerte!$L$7:$L$50,Nährstoffinput!N26)*Nährstoffinput!O26/100</f>
        <v>0</v>
      </c>
      <c r="T26" s="12">
        <f>INDEX(Tabellenwerte!$M$7:$M$50,Nährstoffinput!N26)*Nährstoffinput!O26/100</f>
        <v>0</v>
      </c>
      <c r="U26" s="12">
        <f>INDEX(Tabellenwerte!$C$7:$C$51,A26)</f>
        <v>2</v>
      </c>
      <c r="V26" s="12">
        <f t="shared" si="4"/>
        <v>0</v>
      </c>
      <c r="W26" s="12">
        <f>INDEX(Tabellenwerte!$H$7:$H$50,Nährstoffinput!U26)*Nährstoffinput!V26/100</f>
        <v>0</v>
      </c>
      <c r="X26" s="12">
        <f>INDEX(Tabellenwerte!$I$7:$I$50,Nährstoffinput!U26)*Nährstoffinput!V26/100</f>
        <v>0</v>
      </c>
      <c r="Y26" s="12">
        <f>INDEX(Tabellenwerte!$J$7:$J$50,Nährstoffinput!U26)*Nährstoffinput!V26/100</f>
        <v>0</v>
      </c>
      <c r="Z26" s="12">
        <f>INDEX(Tabellenwerte!$L$7:$L$50,Nährstoffinput!U26)*Nährstoffinput!V26/100</f>
        <v>0</v>
      </c>
      <c r="AA26" s="12">
        <f>INDEX(Tabellenwerte!$M$7:$M$50,Nährstoffinput!U26)*Nährstoffinput!V26/100</f>
        <v>0</v>
      </c>
      <c r="AB26" s="12">
        <f>INDEX(Tabellenwerte!$C$7:$C$51,A26)</f>
        <v>2</v>
      </c>
      <c r="AC26" s="12">
        <f t="shared" si="5"/>
        <v>0</v>
      </c>
      <c r="AD26" s="12">
        <f>INDEX(Tabellenwerte!$H$7:$H$50,Nährstoffinput!AB26)*Nährstoffinput!AC26/100</f>
        <v>0</v>
      </c>
      <c r="AE26" s="12">
        <f>INDEX(Tabellenwerte!$I$7:$I$50,Nährstoffinput!AB26)*Nährstoffinput!AC26/100</f>
        <v>0</v>
      </c>
      <c r="AF26" s="12">
        <f>INDEX(Tabellenwerte!$J$7:$J$50,Nährstoffinput!AB26)*Nährstoffinput!AC26/100</f>
        <v>0</v>
      </c>
      <c r="AG26" s="12">
        <f>INDEX(Tabellenwerte!$L$7:$L$50,Nährstoffinput!AB26)*Nährstoffinput!AC26/100</f>
        <v>0</v>
      </c>
      <c r="AH26" s="12">
        <f>INDEX(Tabellenwerte!$M$7:$M$50,Nährstoffinput!AB26)*Nährstoffinput!AC26/100</f>
        <v>0</v>
      </c>
      <c r="AI26" s="15">
        <f t="shared" si="6"/>
        <v>0</v>
      </c>
      <c r="AJ26" s="12">
        <f t="shared" si="7"/>
        <v>0</v>
      </c>
      <c r="AK26" s="12">
        <f t="shared" si="8"/>
        <v>0</v>
      </c>
      <c r="AL26" s="12">
        <f t="shared" si="9"/>
        <v>0</v>
      </c>
      <c r="AM26" s="12">
        <f t="shared" si="10"/>
        <v>0</v>
      </c>
      <c r="AN26" s="12">
        <f t="shared" si="11"/>
        <v>0</v>
      </c>
    </row>
    <row r="27" spans="1:40" ht="20" customHeight="1" thickBot="1" x14ac:dyDescent="0.35">
      <c r="A27" s="64">
        <v>2</v>
      </c>
      <c r="B27" s="303"/>
      <c r="C27" s="303"/>
      <c r="D27" s="65">
        <f t="shared" si="0"/>
        <v>0</v>
      </c>
      <c r="E27" s="303"/>
      <c r="F27" s="303"/>
      <c r="G27" s="65">
        <f t="shared" si="1"/>
        <v>0</v>
      </c>
      <c r="H27" s="303"/>
      <c r="I27" s="303"/>
      <c r="J27" s="65">
        <f t="shared" si="2"/>
        <v>0</v>
      </c>
      <c r="K27" s="303"/>
      <c r="L27" s="303"/>
      <c r="M27" s="303"/>
      <c r="N27" s="12">
        <f>INDEX(Tabellenwerte!$C$7:$C$51,A27)</f>
        <v>2</v>
      </c>
      <c r="O27" s="12">
        <f t="shared" si="3"/>
        <v>0</v>
      </c>
      <c r="P27" s="12">
        <f>INDEX(Tabellenwerte!$H$7:$H$50,Nährstoffinput!N27)*Nährstoffinput!O27/100</f>
        <v>0</v>
      </c>
      <c r="Q27" s="12">
        <f>INDEX(Tabellenwerte!$I$7:$I$50,Nährstoffinput!N27)*Nährstoffinput!O27/100</f>
        <v>0</v>
      </c>
      <c r="R27" s="12">
        <f>INDEX(Tabellenwerte!$J$7:$J$50,Nährstoffinput!N27)*Nährstoffinput!O27/100</f>
        <v>0</v>
      </c>
      <c r="S27" s="12">
        <f>INDEX(Tabellenwerte!$L$7:$L$50,Nährstoffinput!N27)*Nährstoffinput!O27/100</f>
        <v>0</v>
      </c>
      <c r="T27" s="12">
        <f>INDEX(Tabellenwerte!$M$7:$M$50,Nährstoffinput!N27)*Nährstoffinput!O27/100</f>
        <v>0</v>
      </c>
      <c r="U27" s="12">
        <f>INDEX(Tabellenwerte!$C$7:$C$51,A27)</f>
        <v>2</v>
      </c>
      <c r="V27" s="12">
        <f t="shared" si="4"/>
        <v>0</v>
      </c>
      <c r="W27" s="12">
        <f>INDEX(Tabellenwerte!$H$7:$H$50,Nährstoffinput!U27)*Nährstoffinput!V27/100</f>
        <v>0</v>
      </c>
      <c r="X27" s="12">
        <f>INDEX(Tabellenwerte!$I$7:$I$50,Nährstoffinput!U27)*Nährstoffinput!V27/100</f>
        <v>0</v>
      </c>
      <c r="Y27" s="12">
        <f>INDEX(Tabellenwerte!$J$7:$J$50,Nährstoffinput!U27)*Nährstoffinput!V27/100</f>
        <v>0</v>
      </c>
      <c r="Z27" s="12">
        <f>INDEX(Tabellenwerte!$L$7:$L$50,Nährstoffinput!U27)*Nährstoffinput!V27/100</f>
        <v>0</v>
      </c>
      <c r="AA27" s="12">
        <f>INDEX(Tabellenwerte!$M$7:$M$50,Nährstoffinput!U27)*Nährstoffinput!V27/100</f>
        <v>0</v>
      </c>
      <c r="AB27" s="12">
        <f>INDEX(Tabellenwerte!$C$7:$C$51,A27)</f>
        <v>2</v>
      </c>
      <c r="AC27" s="12">
        <f t="shared" si="5"/>
        <v>0</v>
      </c>
      <c r="AD27" s="12">
        <f>INDEX(Tabellenwerte!$H$7:$H$50,Nährstoffinput!AB27)*Nährstoffinput!AC27/100</f>
        <v>0</v>
      </c>
      <c r="AE27" s="12">
        <f>INDEX(Tabellenwerte!$I$7:$I$50,Nährstoffinput!AB27)*Nährstoffinput!AC27/100</f>
        <v>0</v>
      </c>
      <c r="AF27" s="12">
        <f>INDEX(Tabellenwerte!$J$7:$J$50,Nährstoffinput!AB27)*Nährstoffinput!AC27/100</f>
        <v>0</v>
      </c>
      <c r="AG27" s="12">
        <f>INDEX(Tabellenwerte!$L$7:$L$50,Nährstoffinput!AB27)*Nährstoffinput!AC27/100</f>
        <v>0</v>
      </c>
      <c r="AH27" s="12">
        <f>INDEX(Tabellenwerte!$M$7:$M$50,Nährstoffinput!AB27)*Nährstoffinput!AC27/100</f>
        <v>0</v>
      </c>
      <c r="AI27" s="15">
        <f t="shared" si="6"/>
        <v>0</v>
      </c>
      <c r="AJ27" s="12">
        <f t="shared" si="7"/>
        <v>0</v>
      </c>
      <c r="AK27" s="12">
        <f t="shared" si="8"/>
        <v>0</v>
      </c>
      <c r="AL27" s="12">
        <f t="shared" si="9"/>
        <v>0</v>
      </c>
      <c r="AM27" s="12">
        <f t="shared" si="10"/>
        <v>0</v>
      </c>
      <c r="AN27" s="12">
        <f t="shared" si="11"/>
        <v>0</v>
      </c>
    </row>
    <row r="28" spans="1:40" ht="20" customHeight="1" thickBot="1" x14ac:dyDescent="0.35">
      <c r="A28" s="64">
        <v>2</v>
      </c>
      <c r="B28" s="303"/>
      <c r="C28" s="303"/>
      <c r="D28" s="65">
        <f t="shared" si="0"/>
        <v>0</v>
      </c>
      <c r="E28" s="303"/>
      <c r="F28" s="303"/>
      <c r="G28" s="65">
        <f t="shared" si="1"/>
        <v>0</v>
      </c>
      <c r="H28" s="303"/>
      <c r="I28" s="303"/>
      <c r="J28" s="65">
        <f t="shared" si="2"/>
        <v>0</v>
      </c>
      <c r="K28" s="303"/>
      <c r="L28" s="303"/>
      <c r="M28" s="303"/>
      <c r="N28" s="12">
        <f>INDEX(Tabellenwerte!$C$7:$C$51,A28)</f>
        <v>2</v>
      </c>
      <c r="O28" s="12">
        <f t="shared" si="3"/>
        <v>0</v>
      </c>
      <c r="P28" s="12">
        <f>INDEX(Tabellenwerte!$H$7:$H$50,Nährstoffinput!N28)*Nährstoffinput!O28/100</f>
        <v>0</v>
      </c>
      <c r="Q28" s="12">
        <f>INDEX(Tabellenwerte!$I$7:$I$50,Nährstoffinput!N28)*Nährstoffinput!O28/100</f>
        <v>0</v>
      </c>
      <c r="R28" s="12">
        <f>INDEX(Tabellenwerte!$J$7:$J$50,Nährstoffinput!N28)*Nährstoffinput!O28/100</f>
        <v>0</v>
      </c>
      <c r="S28" s="12">
        <f>INDEX(Tabellenwerte!$L$7:$L$50,Nährstoffinput!N28)*Nährstoffinput!O28/100</f>
        <v>0</v>
      </c>
      <c r="T28" s="12">
        <f>INDEX(Tabellenwerte!$M$7:$M$50,Nährstoffinput!N28)*Nährstoffinput!O28/100</f>
        <v>0</v>
      </c>
      <c r="U28" s="12">
        <f>INDEX(Tabellenwerte!$C$7:$C$51,A28)</f>
        <v>2</v>
      </c>
      <c r="V28" s="12">
        <f t="shared" si="4"/>
        <v>0</v>
      </c>
      <c r="W28" s="12">
        <f>INDEX(Tabellenwerte!$H$7:$H$50,Nährstoffinput!U28)*Nährstoffinput!V28/100</f>
        <v>0</v>
      </c>
      <c r="X28" s="12">
        <f>INDEX(Tabellenwerte!$I$7:$I$50,Nährstoffinput!U28)*Nährstoffinput!V28/100</f>
        <v>0</v>
      </c>
      <c r="Y28" s="12">
        <f>INDEX(Tabellenwerte!$J$7:$J$50,Nährstoffinput!U28)*Nährstoffinput!V28/100</f>
        <v>0</v>
      </c>
      <c r="Z28" s="12">
        <f>INDEX(Tabellenwerte!$L$7:$L$50,Nährstoffinput!U28)*Nährstoffinput!V28/100</f>
        <v>0</v>
      </c>
      <c r="AA28" s="12">
        <f>INDEX(Tabellenwerte!$M$7:$M$50,Nährstoffinput!U28)*Nährstoffinput!V28/100</f>
        <v>0</v>
      </c>
      <c r="AB28" s="12">
        <f>INDEX(Tabellenwerte!$C$7:$C$51,A28)</f>
        <v>2</v>
      </c>
      <c r="AC28" s="12">
        <f t="shared" si="5"/>
        <v>0</v>
      </c>
      <c r="AD28" s="12">
        <f>INDEX(Tabellenwerte!$H$7:$H$50,Nährstoffinput!AB28)*Nährstoffinput!AC28/100</f>
        <v>0</v>
      </c>
      <c r="AE28" s="12">
        <f>INDEX(Tabellenwerte!$I$7:$I$50,Nährstoffinput!AB28)*Nährstoffinput!AC28/100</f>
        <v>0</v>
      </c>
      <c r="AF28" s="12">
        <f>INDEX(Tabellenwerte!$J$7:$J$50,Nährstoffinput!AB28)*Nährstoffinput!AC28/100</f>
        <v>0</v>
      </c>
      <c r="AG28" s="12">
        <f>INDEX(Tabellenwerte!$L$7:$L$50,Nährstoffinput!AB28)*Nährstoffinput!AC28/100</f>
        <v>0</v>
      </c>
      <c r="AH28" s="12">
        <f>INDEX(Tabellenwerte!$M$7:$M$50,Nährstoffinput!AB28)*Nährstoffinput!AC28/100</f>
        <v>0</v>
      </c>
      <c r="AI28" s="15">
        <f t="shared" si="6"/>
        <v>0</v>
      </c>
      <c r="AJ28" s="12">
        <f t="shared" si="7"/>
        <v>0</v>
      </c>
      <c r="AK28" s="12">
        <f t="shared" si="8"/>
        <v>0</v>
      </c>
      <c r="AL28" s="12">
        <f t="shared" si="9"/>
        <v>0</v>
      </c>
      <c r="AM28" s="12">
        <f t="shared" si="10"/>
        <v>0</v>
      </c>
      <c r="AN28" s="12">
        <f t="shared" si="11"/>
        <v>0</v>
      </c>
    </row>
    <row r="29" spans="1:40" ht="20" customHeight="1" thickBot="1" x14ac:dyDescent="0.35">
      <c r="A29" s="64">
        <v>2</v>
      </c>
      <c r="B29" s="303"/>
      <c r="C29" s="303"/>
      <c r="D29" s="65">
        <f t="shared" si="0"/>
        <v>0</v>
      </c>
      <c r="E29" s="303"/>
      <c r="F29" s="303"/>
      <c r="G29" s="65">
        <f t="shared" si="1"/>
        <v>0</v>
      </c>
      <c r="H29" s="303"/>
      <c r="I29" s="303"/>
      <c r="J29" s="65">
        <f t="shared" si="2"/>
        <v>0</v>
      </c>
      <c r="K29" s="303"/>
      <c r="L29" s="303"/>
      <c r="M29" s="303"/>
      <c r="N29" s="12">
        <f>INDEX(Tabellenwerte!$C$7:$C$51,A29)</f>
        <v>2</v>
      </c>
      <c r="O29" s="12">
        <f t="shared" si="3"/>
        <v>0</v>
      </c>
      <c r="P29" s="12">
        <f>INDEX(Tabellenwerte!$H$7:$H$50,Nährstoffinput!N29)*Nährstoffinput!O29/100</f>
        <v>0</v>
      </c>
      <c r="Q29" s="12">
        <f>INDEX(Tabellenwerte!$I$7:$I$50,Nährstoffinput!N29)*Nährstoffinput!O29/100</f>
        <v>0</v>
      </c>
      <c r="R29" s="12">
        <f>INDEX(Tabellenwerte!$J$7:$J$50,Nährstoffinput!N29)*Nährstoffinput!O29/100</f>
        <v>0</v>
      </c>
      <c r="S29" s="12">
        <f>INDEX(Tabellenwerte!$L$7:$L$50,Nährstoffinput!N29)*Nährstoffinput!O29/100</f>
        <v>0</v>
      </c>
      <c r="T29" s="12">
        <f>INDEX(Tabellenwerte!$M$7:$M$50,Nährstoffinput!N29)*Nährstoffinput!O29/100</f>
        <v>0</v>
      </c>
      <c r="U29" s="12">
        <f>INDEX(Tabellenwerte!$C$7:$C$51,A29)</f>
        <v>2</v>
      </c>
      <c r="V29" s="12">
        <f t="shared" si="4"/>
        <v>0</v>
      </c>
      <c r="W29" s="12">
        <f>INDEX(Tabellenwerte!$H$7:$H$50,Nährstoffinput!U29)*Nährstoffinput!V29/100</f>
        <v>0</v>
      </c>
      <c r="X29" s="12">
        <f>INDEX(Tabellenwerte!$I$7:$I$50,Nährstoffinput!U29)*Nährstoffinput!V29/100</f>
        <v>0</v>
      </c>
      <c r="Y29" s="12">
        <f>INDEX(Tabellenwerte!$J$7:$J$50,Nährstoffinput!U29)*Nährstoffinput!V29/100</f>
        <v>0</v>
      </c>
      <c r="Z29" s="12">
        <f>INDEX(Tabellenwerte!$L$7:$L$50,Nährstoffinput!U29)*Nährstoffinput!V29/100</f>
        <v>0</v>
      </c>
      <c r="AA29" s="12">
        <f>INDEX(Tabellenwerte!$M$7:$M$50,Nährstoffinput!U29)*Nährstoffinput!V29/100</f>
        <v>0</v>
      </c>
      <c r="AB29" s="12">
        <f>INDEX(Tabellenwerte!$C$7:$C$51,A29)</f>
        <v>2</v>
      </c>
      <c r="AC29" s="12">
        <f t="shared" si="5"/>
        <v>0</v>
      </c>
      <c r="AD29" s="12">
        <f>INDEX(Tabellenwerte!$H$7:$H$50,Nährstoffinput!AB29)*Nährstoffinput!AC29/100</f>
        <v>0</v>
      </c>
      <c r="AE29" s="12">
        <f>INDEX(Tabellenwerte!$I$7:$I$50,Nährstoffinput!AB29)*Nährstoffinput!AC29/100</f>
        <v>0</v>
      </c>
      <c r="AF29" s="12">
        <f>INDEX(Tabellenwerte!$J$7:$J$50,Nährstoffinput!AB29)*Nährstoffinput!AC29/100</f>
        <v>0</v>
      </c>
      <c r="AG29" s="12">
        <f>INDEX(Tabellenwerte!$L$7:$L$50,Nährstoffinput!AB29)*Nährstoffinput!AC29/100</f>
        <v>0</v>
      </c>
      <c r="AH29" s="12">
        <f>INDEX(Tabellenwerte!$M$7:$M$50,Nährstoffinput!AB29)*Nährstoffinput!AC29/100</f>
        <v>0</v>
      </c>
      <c r="AI29" s="15">
        <f t="shared" si="6"/>
        <v>0</v>
      </c>
      <c r="AJ29" s="12">
        <f t="shared" si="7"/>
        <v>0</v>
      </c>
      <c r="AK29" s="12">
        <f t="shared" si="8"/>
        <v>0</v>
      </c>
      <c r="AL29" s="12">
        <f t="shared" si="9"/>
        <v>0</v>
      </c>
      <c r="AM29" s="12">
        <f t="shared" si="10"/>
        <v>0</v>
      </c>
      <c r="AN29" s="12">
        <f t="shared" si="11"/>
        <v>0</v>
      </c>
    </row>
    <row r="30" spans="1:40" ht="20" customHeight="1" thickBot="1" x14ac:dyDescent="0.35">
      <c r="A30" s="64">
        <v>2</v>
      </c>
      <c r="B30" s="303"/>
      <c r="C30" s="303"/>
      <c r="D30" s="65">
        <f t="shared" si="0"/>
        <v>0</v>
      </c>
      <c r="E30" s="303"/>
      <c r="F30" s="303"/>
      <c r="G30" s="65">
        <f t="shared" si="1"/>
        <v>0</v>
      </c>
      <c r="H30" s="303"/>
      <c r="I30" s="303"/>
      <c r="J30" s="65">
        <f t="shared" si="2"/>
        <v>0</v>
      </c>
      <c r="K30" s="303"/>
      <c r="L30" s="303"/>
      <c r="M30" s="303"/>
      <c r="N30" s="12">
        <f>INDEX(Tabellenwerte!$C$7:$C$51,A30)</f>
        <v>2</v>
      </c>
      <c r="O30" s="12">
        <f t="shared" si="3"/>
        <v>0</v>
      </c>
      <c r="P30" s="12">
        <f>INDEX(Tabellenwerte!$H$7:$H$50,Nährstoffinput!N30)*Nährstoffinput!O30/100</f>
        <v>0</v>
      </c>
      <c r="Q30" s="12">
        <f>INDEX(Tabellenwerte!$I$7:$I$50,Nährstoffinput!N30)*Nährstoffinput!O30/100</f>
        <v>0</v>
      </c>
      <c r="R30" s="12">
        <f>INDEX(Tabellenwerte!$J$7:$J$50,Nährstoffinput!N30)*Nährstoffinput!O30/100</f>
        <v>0</v>
      </c>
      <c r="S30" s="12">
        <f>INDEX(Tabellenwerte!$L$7:$L$50,Nährstoffinput!N30)*Nährstoffinput!O30/100</f>
        <v>0</v>
      </c>
      <c r="T30" s="12">
        <f>INDEX(Tabellenwerte!$M$7:$M$50,Nährstoffinput!N30)*Nährstoffinput!O30/100</f>
        <v>0</v>
      </c>
      <c r="U30" s="12">
        <f>INDEX(Tabellenwerte!$C$7:$C$51,A30)</f>
        <v>2</v>
      </c>
      <c r="V30" s="12">
        <f t="shared" si="4"/>
        <v>0</v>
      </c>
      <c r="W30" s="12">
        <f>INDEX(Tabellenwerte!$H$7:$H$50,Nährstoffinput!U30)*Nährstoffinput!V30/100</f>
        <v>0</v>
      </c>
      <c r="X30" s="12">
        <f>INDEX(Tabellenwerte!$I$7:$I$50,Nährstoffinput!U30)*Nährstoffinput!V30/100</f>
        <v>0</v>
      </c>
      <c r="Y30" s="12">
        <f>INDEX(Tabellenwerte!$J$7:$J$50,Nährstoffinput!U30)*Nährstoffinput!V30/100</f>
        <v>0</v>
      </c>
      <c r="Z30" s="12">
        <f>INDEX(Tabellenwerte!$L$7:$L$50,Nährstoffinput!U30)*Nährstoffinput!V30/100</f>
        <v>0</v>
      </c>
      <c r="AA30" s="12">
        <f>INDEX(Tabellenwerte!$M$7:$M$50,Nährstoffinput!U30)*Nährstoffinput!V30/100</f>
        <v>0</v>
      </c>
      <c r="AB30" s="12">
        <f>INDEX(Tabellenwerte!$C$7:$C$51,A30)</f>
        <v>2</v>
      </c>
      <c r="AC30" s="12">
        <f t="shared" si="5"/>
        <v>0</v>
      </c>
      <c r="AD30" s="12">
        <f>INDEX(Tabellenwerte!$H$7:$H$50,Nährstoffinput!AB30)*Nährstoffinput!AC30/100</f>
        <v>0</v>
      </c>
      <c r="AE30" s="12">
        <f>INDEX(Tabellenwerte!$I$7:$I$50,Nährstoffinput!AB30)*Nährstoffinput!AC30/100</f>
        <v>0</v>
      </c>
      <c r="AF30" s="12">
        <f>INDEX(Tabellenwerte!$J$7:$J$50,Nährstoffinput!AB30)*Nährstoffinput!AC30/100</f>
        <v>0</v>
      </c>
      <c r="AG30" s="12">
        <f>INDEX(Tabellenwerte!$L$7:$L$50,Nährstoffinput!AB30)*Nährstoffinput!AC30/100</f>
        <v>0</v>
      </c>
      <c r="AH30" s="12">
        <f>INDEX(Tabellenwerte!$M$7:$M$50,Nährstoffinput!AB30)*Nährstoffinput!AC30/100</f>
        <v>0</v>
      </c>
      <c r="AI30" s="15">
        <f t="shared" si="6"/>
        <v>0</v>
      </c>
      <c r="AJ30" s="12">
        <f t="shared" si="7"/>
        <v>0</v>
      </c>
      <c r="AK30" s="12">
        <f t="shared" si="8"/>
        <v>0</v>
      </c>
      <c r="AL30" s="12">
        <f t="shared" si="9"/>
        <v>0</v>
      </c>
      <c r="AM30" s="12">
        <f t="shared" si="10"/>
        <v>0</v>
      </c>
      <c r="AN30" s="12">
        <f t="shared" si="11"/>
        <v>0</v>
      </c>
    </row>
    <row r="31" spans="1:40" ht="20" customHeight="1" thickBot="1" x14ac:dyDescent="0.35">
      <c r="A31" s="64">
        <v>2</v>
      </c>
      <c r="B31" s="303"/>
      <c r="C31" s="303"/>
      <c r="D31" s="65">
        <f t="shared" si="0"/>
        <v>0</v>
      </c>
      <c r="E31" s="303"/>
      <c r="F31" s="303"/>
      <c r="G31" s="65">
        <f t="shared" si="1"/>
        <v>0</v>
      </c>
      <c r="H31" s="303"/>
      <c r="I31" s="303"/>
      <c r="J31" s="65">
        <f t="shared" si="2"/>
        <v>0</v>
      </c>
      <c r="K31" s="303"/>
      <c r="L31" s="303"/>
      <c r="M31" s="303"/>
      <c r="N31" s="12">
        <f>INDEX(Tabellenwerte!$C$7:$C$51,A31)</f>
        <v>2</v>
      </c>
      <c r="O31" s="12">
        <f t="shared" si="3"/>
        <v>0</v>
      </c>
      <c r="P31" s="12">
        <f>INDEX(Tabellenwerte!$H$7:$H$50,Nährstoffinput!N31)*Nährstoffinput!O31/100</f>
        <v>0</v>
      </c>
      <c r="Q31" s="12">
        <f>INDEX(Tabellenwerte!$I$7:$I$50,Nährstoffinput!N31)*Nährstoffinput!O31/100</f>
        <v>0</v>
      </c>
      <c r="R31" s="12">
        <f>INDEX(Tabellenwerte!$J$7:$J$50,Nährstoffinput!N31)*Nährstoffinput!O31/100</f>
        <v>0</v>
      </c>
      <c r="S31" s="12">
        <f>INDEX(Tabellenwerte!$L$7:$L$50,Nährstoffinput!N31)*Nährstoffinput!O31/100</f>
        <v>0</v>
      </c>
      <c r="T31" s="12">
        <f>INDEX(Tabellenwerte!$M$7:$M$50,Nährstoffinput!N31)*Nährstoffinput!O31/100</f>
        <v>0</v>
      </c>
      <c r="U31" s="12">
        <f>INDEX(Tabellenwerte!$C$7:$C$51,A31)</f>
        <v>2</v>
      </c>
      <c r="V31" s="12">
        <f t="shared" si="4"/>
        <v>0</v>
      </c>
      <c r="W31" s="12">
        <f>INDEX(Tabellenwerte!$H$7:$H$50,Nährstoffinput!U31)*Nährstoffinput!V31/100</f>
        <v>0</v>
      </c>
      <c r="X31" s="12">
        <f>INDEX(Tabellenwerte!$I$7:$I$50,Nährstoffinput!U31)*Nährstoffinput!V31/100</f>
        <v>0</v>
      </c>
      <c r="Y31" s="12">
        <f>INDEX(Tabellenwerte!$J$7:$J$50,Nährstoffinput!U31)*Nährstoffinput!V31/100</f>
        <v>0</v>
      </c>
      <c r="Z31" s="12">
        <f>INDEX(Tabellenwerte!$L$7:$L$50,Nährstoffinput!U31)*Nährstoffinput!V31/100</f>
        <v>0</v>
      </c>
      <c r="AA31" s="12">
        <f>INDEX(Tabellenwerte!$M$7:$M$50,Nährstoffinput!U31)*Nährstoffinput!V31/100</f>
        <v>0</v>
      </c>
      <c r="AB31" s="12">
        <f>INDEX(Tabellenwerte!$C$7:$C$51,A31)</f>
        <v>2</v>
      </c>
      <c r="AC31" s="12">
        <f t="shared" si="5"/>
        <v>0</v>
      </c>
      <c r="AD31" s="12">
        <f>INDEX(Tabellenwerte!$H$7:$H$50,Nährstoffinput!AB31)*Nährstoffinput!AC31/100</f>
        <v>0</v>
      </c>
      <c r="AE31" s="12">
        <f>INDEX(Tabellenwerte!$I$7:$I$50,Nährstoffinput!AB31)*Nährstoffinput!AC31/100</f>
        <v>0</v>
      </c>
      <c r="AF31" s="12">
        <f>INDEX(Tabellenwerte!$J$7:$J$50,Nährstoffinput!AB31)*Nährstoffinput!AC31/100</f>
        <v>0</v>
      </c>
      <c r="AG31" s="12">
        <f>INDEX(Tabellenwerte!$L$7:$L$50,Nährstoffinput!AB31)*Nährstoffinput!AC31/100</f>
        <v>0</v>
      </c>
      <c r="AH31" s="12">
        <f>INDEX(Tabellenwerte!$M$7:$M$50,Nährstoffinput!AB31)*Nährstoffinput!AC31/100</f>
        <v>0</v>
      </c>
      <c r="AI31" s="15">
        <f t="shared" si="6"/>
        <v>0</v>
      </c>
      <c r="AJ31" s="12">
        <f t="shared" si="7"/>
        <v>0</v>
      </c>
      <c r="AK31" s="12">
        <f t="shared" si="8"/>
        <v>0</v>
      </c>
      <c r="AL31" s="12">
        <f t="shared" si="9"/>
        <v>0</v>
      </c>
      <c r="AM31" s="12">
        <f t="shared" si="10"/>
        <v>0</v>
      </c>
      <c r="AN31" s="12">
        <f t="shared" si="11"/>
        <v>0</v>
      </c>
    </row>
    <row r="32" spans="1:40" ht="20" customHeight="1" thickBot="1" x14ac:dyDescent="0.35">
      <c r="A32" s="64">
        <v>2</v>
      </c>
      <c r="B32" s="303"/>
      <c r="C32" s="303"/>
      <c r="D32" s="65">
        <f t="shared" si="0"/>
        <v>0</v>
      </c>
      <c r="E32" s="303"/>
      <c r="F32" s="303"/>
      <c r="G32" s="65">
        <f t="shared" si="1"/>
        <v>0</v>
      </c>
      <c r="H32" s="303"/>
      <c r="I32" s="303"/>
      <c r="J32" s="65">
        <f t="shared" si="2"/>
        <v>0</v>
      </c>
      <c r="K32" s="303"/>
      <c r="L32" s="303"/>
      <c r="M32" s="303"/>
      <c r="N32" s="12">
        <f>INDEX(Tabellenwerte!$C$7:$C$51,A32)</f>
        <v>2</v>
      </c>
      <c r="O32" s="12">
        <f t="shared" si="3"/>
        <v>0</v>
      </c>
      <c r="P32" s="12">
        <f>INDEX(Tabellenwerte!$H$7:$H$50,Nährstoffinput!N32)*Nährstoffinput!O32/100</f>
        <v>0</v>
      </c>
      <c r="Q32" s="12">
        <f>INDEX(Tabellenwerte!$I$7:$I$50,Nährstoffinput!N32)*Nährstoffinput!O32/100</f>
        <v>0</v>
      </c>
      <c r="R32" s="12">
        <f>INDEX(Tabellenwerte!$J$7:$J$50,Nährstoffinput!N32)*Nährstoffinput!O32/100</f>
        <v>0</v>
      </c>
      <c r="S32" s="12">
        <f>INDEX(Tabellenwerte!$L$7:$L$50,Nährstoffinput!N32)*Nährstoffinput!O32/100</f>
        <v>0</v>
      </c>
      <c r="T32" s="12">
        <f>INDEX(Tabellenwerte!$M$7:$M$50,Nährstoffinput!N32)*Nährstoffinput!O32/100</f>
        <v>0</v>
      </c>
      <c r="U32" s="12">
        <f>INDEX(Tabellenwerte!$C$7:$C$51,A32)</f>
        <v>2</v>
      </c>
      <c r="V32" s="12">
        <f t="shared" si="4"/>
        <v>0</v>
      </c>
      <c r="W32" s="12">
        <f>INDEX(Tabellenwerte!$H$7:$H$50,Nährstoffinput!U32)*Nährstoffinput!V32/100</f>
        <v>0</v>
      </c>
      <c r="X32" s="12">
        <f>INDEX(Tabellenwerte!$I$7:$I$50,Nährstoffinput!U32)*Nährstoffinput!V32/100</f>
        <v>0</v>
      </c>
      <c r="Y32" s="12">
        <f>INDEX(Tabellenwerte!$J$7:$J$50,Nährstoffinput!U32)*Nährstoffinput!V32/100</f>
        <v>0</v>
      </c>
      <c r="Z32" s="12">
        <f>INDEX(Tabellenwerte!$L$7:$L$50,Nährstoffinput!U32)*Nährstoffinput!V32/100</f>
        <v>0</v>
      </c>
      <c r="AA32" s="12">
        <f>INDEX(Tabellenwerte!$M$7:$M$50,Nährstoffinput!U32)*Nährstoffinput!V32/100</f>
        <v>0</v>
      </c>
      <c r="AB32" s="12">
        <f>INDEX(Tabellenwerte!$C$7:$C$51,A32)</f>
        <v>2</v>
      </c>
      <c r="AC32" s="12">
        <f t="shared" si="5"/>
        <v>0</v>
      </c>
      <c r="AD32" s="12">
        <f>INDEX(Tabellenwerte!$H$7:$H$50,Nährstoffinput!AB32)*Nährstoffinput!AC32/100</f>
        <v>0</v>
      </c>
      <c r="AE32" s="12">
        <f>INDEX(Tabellenwerte!$I$7:$I$50,Nährstoffinput!AB32)*Nährstoffinput!AC32/100</f>
        <v>0</v>
      </c>
      <c r="AF32" s="12">
        <f>INDEX(Tabellenwerte!$J$7:$J$50,Nährstoffinput!AB32)*Nährstoffinput!AC32/100</f>
        <v>0</v>
      </c>
      <c r="AG32" s="12">
        <f>INDEX(Tabellenwerte!$L$7:$L$50,Nährstoffinput!AB32)*Nährstoffinput!AC32/100</f>
        <v>0</v>
      </c>
      <c r="AH32" s="12">
        <f>INDEX(Tabellenwerte!$M$7:$M$50,Nährstoffinput!AB32)*Nährstoffinput!AC32/100</f>
        <v>0</v>
      </c>
      <c r="AI32" s="15">
        <f t="shared" si="6"/>
        <v>0</v>
      </c>
      <c r="AJ32" s="12">
        <f t="shared" si="7"/>
        <v>0</v>
      </c>
      <c r="AK32" s="12">
        <f t="shared" si="8"/>
        <v>0</v>
      </c>
      <c r="AL32" s="12">
        <f t="shared" si="9"/>
        <v>0</v>
      </c>
      <c r="AM32" s="12">
        <f t="shared" si="10"/>
        <v>0</v>
      </c>
      <c r="AN32" s="12">
        <f t="shared" si="11"/>
        <v>0</v>
      </c>
    </row>
    <row r="33" spans="1:40" ht="20" customHeight="1" thickBot="1" x14ac:dyDescent="0.35">
      <c r="A33" s="64">
        <v>2</v>
      </c>
      <c r="B33" s="303"/>
      <c r="C33" s="303"/>
      <c r="D33" s="65">
        <f t="shared" si="0"/>
        <v>0</v>
      </c>
      <c r="E33" s="303"/>
      <c r="F33" s="303"/>
      <c r="G33" s="65">
        <f t="shared" si="1"/>
        <v>0</v>
      </c>
      <c r="H33" s="303"/>
      <c r="I33" s="303"/>
      <c r="J33" s="65">
        <f t="shared" si="2"/>
        <v>0</v>
      </c>
      <c r="K33" s="303"/>
      <c r="L33" s="303"/>
      <c r="M33" s="303"/>
      <c r="N33" s="12">
        <f>INDEX(Tabellenwerte!$C$7:$C$51,A33)</f>
        <v>2</v>
      </c>
      <c r="O33" s="12">
        <f t="shared" si="3"/>
        <v>0</v>
      </c>
      <c r="P33" s="12">
        <f>INDEX(Tabellenwerte!$H$7:$H$50,Nährstoffinput!N33)*Nährstoffinput!O33/100</f>
        <v>0</v>
      </c>
      <c r="Q33" s="12">
        <f>INDEX(Tabellenwerte!$I$7:$I$50,Nährstoffinput!N33)*Nährstoffinput!O33/100</f>
        <v>0</v>
      </c>
      <c r="R33" s="12">
        <f>INDEX(Tabellenwerte!$J$7:$J$50,Nährstoffinput!N33)*Nährstoffinput!O33/100</f>
        <v>0</v>
      </c>
      <c r="S33" s="12">
        <f>INDEX(Tabellenwerte!$L$7:$L$50,Nährstoffinput!N33)*Nährstoffinput!O33/100</f>
        <v>0</v>
      </c>
      <c r="T33" s="12">
        <f>INDEX(Tabellenwerte!$M$7:$M$50,Nährstoffinput!N33)*Nährstoffinput!O33/100</f>
        <v>0</v>
      </c>
      <c r="U33" s="12">
        <f>INDEX(Tabellenwerte!$C$7:$C$51,A33)</f>
        <v>2</v>
      </c>
      <c r="V33" s="12">
        <f t="shared" si="4"/>
        <v>0</v>
      </c>
      <c r="W33" s="12">
        <f>INDEX(Tabellenwerte!$H$7:$H$50,Nährstoffinput!U33)*Nährstoffinput!V33/100</f>
        <v>0</v>
      </c>
      <c r="X33" s="12">
        <f>INDEX(Tabellenwerte!$I$7:$I$50,Nährstoffinput!U33)*Nährstoffinput!V33/100</f>
        <v>0</v>
      </c>
      <c r="Y33" s="12">
        <f>INDEX(Tabellenwerte!$J$7:$J$50,Nährstoffinput!U33)*Nährstoffinput!V33/100</f>
        <v>0</v>
      </c>
      <c r="Z33" s="12">
        <f>INDEX(Tabellenwerte!$L$7:$L$50,Nährstoffinput!U33)*Nährstoffinput!V33/100</f>
        <v>0</v>
      </c>
      <c r="AA33" s="12">
        <f>INDEX(Tabellenwerte!$M$7:$M$50,Nährstoffinput!U33)*Nährstoffinput!V33/100</f>
        <v>0</v>
      </c>
      <c r="AB33" s="12">
        <f>INDEX(Tabellenwerte!$C$7:$C$51,A33)</f>
        <v>2</v>
      </c>
      <c r="AC33" s="12">
        <f t="shared" si="5"/>
        <v>0</v>
      </c>
      <c r="AD33" s="12">
        <f>INDEX(Tabellenwerte!$H$7:$H$50,Nährstoffinput!AB33)*Nährstoffinput!AC33/100</f>
        <v>0</v>
      </c>
      <c r="AE33" s="12">
        <f>INDEX(Tabellenwerte!$I$7:$I$50,Nährstoffinput!AB33)*Nährstoffinput!AC33/100</f>
        <v>0</v>
      </c>
      <c r="AF33" s="12">
        <f>INDEX(Tabellenwerte!$J$7:$J$50,Nährstoffinput!AB33)*Nährstoffinput!AC33/100</f>
        <v>0</v>
      </c>
      <c r="AG33" s="12">
        <f>INDEX(Tabellenwerte!$L$7:$L$50,Nährstoffinput!AB33)*Nährstoffinput!AC33/100</f>
        <v>0</v>
      </c>
      <c r="AH33" s="12">
        <f>INDEX(Tabellenwerte!$M$7:$M$50,Nährstoffinput!AB33)*Nährstoffinput!AC33/100</f>
        <v>0</v>
      </c>
      <c r="AI33" s="15">
        <f t="shared" si="6"/>
        <v>0</v>
      </c>
      <c r="AJ33" s="12">
        <f t="shared" si="7"/>
        <v>0</v>
      </c>
      <c r="AK33" s="12">
        <f t="shared" si="8"/>
        <v>0</v>
      </c>
      <c r="AL33" s="12">
        <f t="shared" si="9"/>
        <v>0</v>
      </c>
      <c r="AM33" s="12">
        <f t="shared" si="10"/>
        <v>0</v>
      </c>
      <c r="AN33" s="12">
        <f t="shared" si="11"/>
        <v>0</v>
      </c>
    </row>
    <row r="34" spans="1:40" ht="20" customHeight="1" thickBot="1" x14ac:dyDescent="0.35">
      <c r="A34" s="64">
        <v>2</v>
      </c>
      <c r="B34" s="303"/>
      <c r="C34" s="303"/>
      <c r="D34" s="65">
        <f t="shared" si="0"/>
        <v>0</v>
      </c>
      <c r="E34" s="303"/>
      <c r="F34" s="303"/>
      <c r="G34" s="65">
        <f t="shared" si="1"/>
        <v>0</v>
      </c>
      <c r="H34" s="303"/>
      <c r="I34" s="303"/>
      <c r="J34" s="65">
        <f t="shared" si="2"/>
        <v>0</v>
      </c>
      <c r="K34" s="303"/>
      <c r="L34" s="303"/>
      <c r="M34" s="303"/>
      <c r="N34" s="12">
        <f>INDEX(Tabellenwerte!$C$7:$C$51,A34)</f>
        <v>2</v>
      </c>
      <c r="O34" s="12">
        <f t="shared" si="3"/>
        <v>0</v>
      </c>
      <c r="P34" s="12">
        <f>INDEX(Tabellenwerte!$H$7:$H$50,Nährstoffinput!N34)*Nährstoffinput!O34/100</f>
        <v>0</v>
      </c>
      <c r="Q34" s="12">
        <f>INDEX(Tabellenwerte!$I$7:$I$50,Nährstoffinput!N34)*Nährstoffinput!O34/100</f>
        <v>0</v>
      </c>
      <c r="R34" s="12">
        <f>INDEX(Tabellenwerte!$J$7:$J$50,Nährstoffinput!N34)*Nährstoffinput!O34/100</f>
        <v>0</v>
      </c>
      <c r="S34" s="12">
        <f>INDEX(Tabellenwerte!$L$7:$L$50,Nährstoffinput!N34)*Nährstoffinput!O34/100</f>
        <v>0</v>
      </c>
      <c r="T34" s="12">
        <f>INDEX(Tabellenwerte!$M$7:$M$50,Nährstoffinput!N34)*Nährstoffinput!O34/100</f>
        <v>0</v>
      </c>
      <c r="U34" s="12">
        <f>INDEX(Tabellenwerte!$C$7:$C$51,A34)</f>
        <v>2</v>
      </c>
      <c r="V34" s="12">
        <f t="shared" si="4"/>
        <v>0</v>
      </c>
      <c r="W34" s="12">
        <f>INDEX(Tabellenwerte!$H$7:$H$50,Nährstoffinput!U34)*Nährstoffinput!V34/100</f>
        <v>0</v>
      </c>
      <c r="X34" s="12">
        <f>INDEX(Tabellenwerte!$I$7:$I$50,Nährstoffinput!U34)*Nährstoffinput!V34/100</f>
        <v>0</v>
      </c>
      <c r="Y34" s="12">
        <f>INDEX(Tabellenwerte!$J$7:$J$50,Nährstoffinput!U34)*Nährstoffinput!V34/100</f>
        <v>0</v>
      </c>
      <c r="Z34" s="12">
        <f>INDEX(Tabellenwerte!$L$7:$L$50,Nährstoffinput!U34)*Nährstoffinput!V34/100</f>
        <v>0</v>
      </c>
      <c r="AA34" s="12">
        <f>INDEX(Tabellenwerte!$M$7:$M$50,Nährstoffinput!U34)*Nährstoffinput!V34/100</f>
        <v>0</v>
      </c>
      <c r="AB34" s="12">
        <f>INDEX(Tabellenwerte!$C$7:$C$51,A34)</f>
        <v>2</v>
      </c>
      <c r="AC34" s="12">
        <f t="shared" si="5"/>
        <v>0</v>
      </c>
      <c r="AD34" s="12">
        <f>INDEX(Tabellenwerte!$H$7:$H$50,Nährstoffinput!AB34)*Nährstoffinput!AC34/100</f>
        <v>0</v>
      </c>
      <c r="AE34" s="12">
        <f>INDEX(Tabellenwerte!$I$7:$I$50,Nährstoffinput!AB34)*Nährstoffinput!AC34/100</f>
        <v>0</v>
      </c>
      <c r="AF34" s="12">
        <f>INDEX(Tabellenwerte!$J$7:$J$50,Nährstoffinput!AB34)*Nährstoffinput!AC34/100</f>
        <v>0</v>
      </c>
      <c r="AG34" s="12">
        <f>INDEX(Tabellenwerte!$L$7:$L$50,Nährstoffinput!AB34)*Nährstoffinput!AC34/100</f>
        <v>0</v>
      </c>
      <c r="AH34" s="12">
        <f>INDEX(Tabellenwerte!$M$7:$M$50,Nährstoffinput!AB34)*Nährstoffinput!AC34/100</f>
        <v>0</v>
      </c>
      <c r="AI34" s="15">
        <f t="shared" si="6"/>
        <v>0</v>
      </c>
      <c r="AJ34" s="12">
        <f t="shared" si="7"/>
        <v>0</v>
      </c>
      <c r="AK34" s="12">
        <f t="shared" si="8"/>
        <v>0</v>
      </c>
      <c r="AL34" s="12">
        <f t="shared" si="9"/>
        <v>0</v>
      </c>
      <c r="AM34" s="12">
        <f t="shared" si="10"/>
        <v>0</v>
      </c>
      <c r="AN34" s="12">
        <f t="shared" si="11"/>
        <v>0</v>
      </c>
    </row>
    <row r="35" spans="1:40" ht="20" customHeight="1" thickBot="1" x14ac:dyDescent="0.35">
      <c r="A35" s="64">
        <v>2</v>
      </c>
      <c r="B35" s="303"/>
      <c r="C35" s="303"/>
      <c r="D35" s="65">
        <f t="shared" si="0"/>
        <v>0</v>
      </c>
      <c r="E35" s="303"/>
      <c r="F35" s="303"/>
      <c r="G35" s="65">
        <f t="shared" si="1"/>
        <v>0</v>
      </c>
      <c r="H35" s="303"/>
      <c r="I35" s="303"/>
      <c r="J35" s="65">
        <f t="shared" si="2"/>
        <v>0</v>
      </c>
      <c r="K35" s="303"/>
      <c r="L35" s="303"/>
      <c r="M35" s="303"/>
      <c r="N35" s="12">
        <f>INDEX(Tabellenwerte!$C$7:$C$51,A35)</f>
        <v>2</v>
      </c>
      <c r="O35" s="12">
        <f t="shared" si="3"/>
        <v>0</v>
      </c>
      <c r="P35" s="12">
        <f>INDEX(Tabellenwerte!$H$7:$H$50,Nährstoffinput!N35)*Nährstoffinput!O35/100</f>
        <v>0</v>
      </c>
      <c r="Q35" s="12">
        <f>INDEX(Tabellenwerte!$I$7:$I$50,Nährstoffinput!N35)*Nährstoffinput!O35/100</f>
        <v>0</v>
      </c>
      <c r="R35" s="12">
        <f>INDEX(Tabellenwerte!$J$7:$J$50,Nährstoffinput!N35)*Nährstoffinput!O35/100</f>
        <v>0</v>
      </c>
      <c r="S35" s="12">
        <f>INDEX(Tabellenwerte!$L$7:$L$50,Nährstoffinput!N35)*Nährstoffinput!O35/100</f>
        <v>0</v>
      </c>
      <c r="T35" s="12">
        <f>INDEX(Tabellenwerte!$M$7:$M$50,Nährstoffinput!N35)*Nährstoffinput!O35/100</f>
        <v>0</v>
      </c>
      <c r="U35" s="12">
        <f>INDEX(Tabellenwerte!$C$7:$C$51,A35)</f>
        <v>2</v>
      </c>
      <c r="V35" s="12">
        <f t="shared" si="4"/>
        <v>0</v>
      </c>
      <c r="W35" s="12">
        <f>INDEX(Tabellenwerte!$H$7:$H$50,Nährstoffinput!U35)*Nährstoffinput!V35/100</f>
        <v>0</v>
      </c>
      <c r="X35" s="12">
        <f>INDEX(Tabellenwerte!$I$7:$I$50,Nährstoffinput!U35)*Nährstoffinput!V35/100</f>
        <v>0</v>
      </c>
      <c r="Y35" s="12">
        <f>INDEX(Tabellenwerte!$J$7:$J$50,Nährstoffinput!U35)*Nährstoffinput!V35/100</f>
        <v>0</v>
      </c>
      <c r="Z35" s="12">
        <f>INDEX(Tabellenwerte!$L$7:$L$50,Nährstoffinput!U35)*Nährstoffinput!V35/100</f>
        <v>0</v>
      </c>
      <c r="AA35" s="12">
        <f>INDEX(Tabellenwerte!$M$7:$M$50,Nährstoffinput!U35)*Nährstoffinput!V35/100</f>
        <v>0</v>
      </c>
      <c r="AB35" s="12">
        <f>INDEX(Tabellenwerte!$C$7:$C$51,A35)</f>
        <v>2</v>
      </c>
      <c r="AC35" s="12">
        <f t="shared" si="5"/>
        <v>0</v>
      </c>
      <c r="AD35" s="12">
        <f>INDEX(Tabellenwerte!$H$7:$H$50,Nährstoffinput!AB35)*Nährstoffinput!AC35/100</f>
        <v>0</v>
      </c>
      <c r="AE35" s="12">
        <f>INDEX(Tabellenwerte!$I$7:$I$50,Nährstoffinput!AB35)*Nährstoffinput!AC35/100</f>
        <v>0</v>
      </c>
      <c r="AF35" s="12">
        <f>INDEX(Tabellenwerte!$J$7:$J$50,Nährstoffinput!AB35)*Nährstoffinput!AC35/100</f>
        <v>0</v>
      </c>
      <c r="AG35" s="12">
        <f>INDEX(Tabellenwerte!$L$7:$L$50,Nährstoffinput!AB35)*Nährstoffinput!AC35/100</f>
        <v>0</v>
      </c>
      <c r="AH35" s="12">
        <f>INDEX(Tabellenwerte!$M$7:$M$50,Nährstoffinput!AB35)*Nährstoffinput!AC35/100</f>
        <v>0</v>
      </c>
      <c r="AI35" s="15">
        <f t="shared" si="6"/>
        <v>0</v>
      </c>
      <c r="AJ35" s="12">
        <f t="shared" si="7"/>
        <v>0</v>
      </c>
      <c r="AK35" s="12">
        <f t="shared" si="8"/>
        <v>0</v>
      </c>
      <c r="AL35" s="12">
        <f t="shared" si="9"/>
        <v>0</v>
      </c>
      <c r="AM35" s="12">
        <f t="shared" si="10"/>
        <v>0</v>
      </c>
      <c r="AN35" s="12">
        <f t="shared" si="11"/>
        <v>0</v>
      </c>
    </row>
    <row r="36" spans="1:40" ht="20" customHeight="1" thickBot="1" x14ac:dyDescent="0.35">
      <c r="A36" s="64">
        <v>2</v>
      </c>
      <c r="B36" s="303"/>
      <c r="C36" s="303"/>
      <c r="D36" s="65">
        <f t="shared" si="0"/>
        <v>0</v>
      </c>
      <c r="E36" s="303"/>
      <c r="F36" s="303"/>
      <c r="G36" s="65">
        <f t="shared" si="1"/>
        <v>0</v>
      </c>
      <c r="H36" s="303"/>
      <c r="I36" s="303"/>
      <c r="J36" s="65">
        <f t="shared" si="2"/>
        <v>0</v>
      </c>
      <c r="K36" s="303"/>
      <c r="L36" s="303"/>
      <c r="M36" s="303"/>
      <c r="N36" s="12">
        <f>INDEX(Tabellenwerte!$C$7:$C$51,A36)</f>
        <v>2</v>
      </c>
      <c r="O36" s="12">
        <f t="shared" si="3"/>
        <v>0</v>
      </c>
      <c r="P36" s="12">
        <f>INDEX(Tabellenwerte!$H$7:$H$50,Nährstoffinput!N36)*Nährstoffinput!O36/100</f>
        <v>0</v>
      </c>
      <c r="Q36" s="12">
        <f>INDEX(Tabellenwerte!$I$7:$I$50,Nährstoffinput!N36)*Nährstoffinput!O36/100</f>
        <v>0</v>
      </c>
      <c r="R36" s="12">
        <f>INDEX(Tabellenwerte!$J$7:$J$50,Nährstoffinput!N36)*Nährstoffinput!O36/100</f>
        <v>0</v>
      </c>
      <c r="S36" s="12">
        <f>INDEX(Tabellenwerte!$L$7:$L$50,Nährstoffinput!N36)*Nährstoffinput!O36/100</f>
        <v>0</v>
      </c>
      <c r="T36" s="12">
        <f>INDEX(Tabellenwerte!$M$7:$M$50,Nährstoffinput!N36)*Nährstoffinput!O36/100</f>
        <v>0</v>
      </c>
      <c r="U36" s="12">
        <f>INDEX(Tabellenwerte!$C$7:$C$51,A36)</f>
        <v>2</v>
      </c>
      <c r="V36" s="12">
        <f t="shared" si="4"/>
        <v>0</v>
      </c>
      <c r="W36" s="12">
        <f>INDEX(Tabellenwerte!$H$7:$H$50,Nährstoffinput!U36)*Nährstoffinput!V36/100</f>
        <v>0</v>
      </c>
      <c r="X36" s="12">
        <f>INDEX(Tabellenwerte!$I$7:$I$50,Nährstoffinput!U36)*Nährstoffinput!V36/100</f>
        <v>0</v>
      </c>
      <c r="Y36" s="12">
        <f>INDEX(Tabellenwerte!$J$7:$J$50,Nährstoffinput!U36)*Nährstoffinput!V36/100</f>
        <v>0</v>
      </c>
      <c r="Z36" s="12">
        <f>INDEX(Tabellenwerte!$L$7:$L$50,Nährstoffinput!U36)*Nährstoffinput!V36/100</f>
        <v>0</v>
      </c>
      <c r="AA36" s="12">
        <f>INDEX(Tabellenwerte!$M$7:$M$50,Nährstoffinput!U36)*Nährstoffinput!V36/100</f>
        <v>0</v>
      </c>
      <c r="AB36" s="12">
        <f>INDEX(Tabellenwerte!$C$7:$C$51,A36)</f>
        <v>2</v>
      </c>
      <c r="AC36" s="12">
        <f t="shared" si="5"/>
        <v>0</v>
      </c>
      <c r="AD36" s="12">
        <f>INDEX(Tabellenwerte!$H$7:$H$50,Nährstoffinput!AB36)*Nährstoffinput!AC36/100</f>
        <v>0</v>
      </c>
      <c r="AE36" s="12">
        <f>INDEX(Tabellenwerte!$I$7:$I$50,Nährstoffinput!AB36)*Nährstoffinput!AC36/100</f>
        <v>0</v>
      </c>
      <c r="AF36" s="12">
        <f>INDEX(Tabellenwerte!$J$7:$J$50,Nährstoffinput!AB36)*Nährstoffinput!AC36/100</f>
        <v>0</v>
      </c>
      <c r="AG36" s="12">
        <f>INDEX(Tabellenwerte!$L$7:$L$50,Nährstoffinput!AB36)*Nährstoffinput!AC36/100</f>
        <v>0</v>
      </c>
      <c r="AH36" s="12">
        <f>INDEX(Tabellenwerte!$M$7:$M$50,Nährstoffinput!AB36)*Nährstoffinput!AC36/100</f>
        <v>0</v>
      </c>
      <c r="AI36" s="15">
        <f t="shared" si="6"/>
        <v>0</v>
      </c>
      <c r="AJ36" s="12">
        <f t="shared" si="7"/>
        <v>0</v>
      </c>
      <c r="AK36" s="12">
        <f t="shared" si="8"/>
        <v>0</v>
      </c>
      <c r="AL36" s="12">
        <f t="shared" si="9"/>
        <v>0</v>
      </c>
      <c r="AM36" s="12">
        <f t="shared" si="10"/>
        <v>0</v>
      </c>
      <c r="AN36" s="12">
        <f t="shared" si="11"/>
        <v>0</v>
      </c>
    </row>
    <row r="37" spans="1:40" ht="20" customHeight="1" thickBot="1" x14ac:dyDescent="0.35">
      <c r="A37" s="66">
        <v>2</v>
      </c>
      <c r="B37" s="303"/>
      <c r="C37" s="303"/>
      <c r="D37" s="65">
        <f t="shared" si="0"/>
        <v>0</v>
      </c>
      <c r="E37" s="303"/>
      <c r="F37" s="303"/>
      <c r="G37" s="65">
        <f t="shared" si="1"/>
        <v>0</v>
      </c>
      <c r="H37" s="303"/>
      <c r="I37" s="303"/>
      <c r="J37" s="65">
        <f t="shared" si="2"/>
        <v>0</v>
      </c>
      <c r="K37" s="303"/>
      <c r="L37" s="303"/>
      <c r="M37" s="303"/>
      <c r="N37" s="12">
        <f>INDEX(Tabellenwerte!$C$7:$C$51,A37)</f>
        <v>2</v>
      </c>
      <c r="O37" s="12">
        <f t="shared" si="3"/>
        <v>0</v>
      </c>
      <c r="P37" s="12">
        <f>INDEX(Tabellenwerte!$H$7:$H$50,Nährstoffinput!N37)*Nährstoffinput!O37/100</f>
        <v>0</v>
      </c>
      <c r="Q37" s="12">
        <f>INDEX(Tabellenwerte!$I$7:$I$50,Nährstoffinput!N37)*Nährstoffinput!O37/100</f>
        <v>0</v>
      </c>
      <c r="R37" s="12">
        <f>INDEX(Tabellenwerte!$J$7:$J$50,Nährstoffinput!N37)*Nährstoffinput!O37/100</f>
        <v>0</v>
      </c>
      <c r="S37" s="12">
        <f>INDEX(Tabellenwerte!$L$7:$L$50,Nährstoffinput!N37)*Nährstoffinput!O37/100</f>
        <v>0</v>
      </c>
      <c r="T37" s="12">
        <f>INDEX(Tabellenwerte!$M$7:$M$50,Nährstoffinput!N37)*Nährstoffinput!O37/100</f>
        <v>0</v>
      </c>
      <c r="U37" s="12">
        <f>INDEX(Tabellenwerte!$C$7:$C$51,A37)</f>
        <v>2</v>
      </c>
      <c r="V37" s="12">
        <f t="shared" si="4"/>
        <v>0</v>
      </c>
      <c r="W37" s="12">
        <f>INDEX(Tabellenwerte!$H$7:$H$50,Nährstoffinput!U37)*Nährstoffinput!V37/100</f>
        <v>0</v>
      </c>
      <c r="X37" s="12">
        <f>INDEX(Tabellenwerte!$I$7:$I$50,Nährstoffinput!U37)*Nährstoffinput!V37/100</f>
        <v>0</v>
      </c>
      <c r="Y37" s="12">
        <f>INDEX(Tabellenwerte!$J$7:$J$50,Nährstoffinput!U37)*Nährstoffinput!V37/100</f>
        <v>0</v>
      </c>
      <c r="Z37" s="12">
        <f>INDEX(Tabellenwerte!$L$7:$L$50,Nährstoffinput!U37)*Nährstoffinput!V37/100</f>
        <v>0</v>
      </c>
      <c r="AA37" s="12">
        <f>INDEX(Tabellenwerte!$M$7:$M$50,Nährstoffinput!U37)*Nährstoffinput!V37/100</f>
        <v>0</v>
      </c>
      <c r="AB37" s="12">
        <f>INDEX(Tabellenwerte!$C$7:$C$51,A37)</f>
        <v>2</v>
      </c>
      <c r="AC37" s="12">
        <f t="shared" si="5"/>
        <v>0</v>
      </c>
      <c r="AD37" s="12">
        <f>INDEX(Tabellenwerte!$H$7:$H$50,Nährstoffinput!AB37)*Nährstoffinput!AC37/100</f>
        <v>0</v>
      </c>
      <c r="AE37" s="12">
        <f>INDEX(Tabellenwerte!$I$7:$I$50,Nährstoffinput!AB37)*Nährstoffinput!AC37/100</f>
        <v>0</v>
      </c>
      <c r="AF37" s="12">
        <f>INDEX(Tabellenwerte!$J$7:$J$50,Nährstoffinput!AB37)*Nährstoffinput!AC37/100</f>
        <v>0</v>
      </c>
      <c r="AG37" s="12">
        <f>INDEX(Tabellenwerte!$L$7:$L$50,Nährstoffinput!AB37)*Nährstoffinput!AC37/100</f>
        <v>0</v>
      </c>
      <c r="AH37" s="12">
        <f>INDEX(Tabellenwerte!$M$7:$M$50,Nährstoffinput!AB37)*Nährstoffinput!AC37/100</f>
        <v>0</v>
      </c>
      <c r="AI37" s="15">
        <f t="shared" si="6"/>
        <v>0</v>
      </c>
      <c r="AJ37" s="12">
        <f t="shared" si="7"/>
        <v>0</v>
      </c>
      <c r="AK37" s="12">
        <f t="shared" si="8"/>
        <v>0</v>
      </c>
      <c r="AL37" s="12">
        <f t="shared" si="9"/>
        <v>0</v>
      </c>
      <c r="AM37" s="12">
        <f t="shared" si="10"/>
        <v>0</v>
      </c>
      <c r="AN37" s="12">
        <f t="shared" si="11"/>
        <v>0</v>
      </c>
    </row>
    <row r="38" spans="1:40" ht="20" customHeight="1" thickBot="1" x14ac:dyDescent="0.35">
      <c r="A38" s="64">
        <v>2</v>
      </c>
      <c r="B38" s="303"/>
      <c r="C38" s="303"/>
      <c r="D38" s="65">
        <f t="shared" si="0"/>
        <v>0</v>
      </c>
      <c r="E38" s="303"/>
      <c r="F38" s="303"/>
      <c r="G38" s="65">
        <f t="shared" si="1"/>
        <v>0</v>
      </c>
      <c r="H38" s="303"/>
      <c r="I38" s="303"/>
      <c r="J38" s="65">
        <f t="shared" si="2"/>
        <v>0</v>
      </c>
      <c r="K38" s="303"/>
      <c r="L38" s="303"/>
      <c r="M38" s="303"/>
      <c r="N38" s="12">
        <f>INDEX(Tabellenwerte!$C$7:$C$51,A38)</f>
        <v>2</v>
      </c>
      <c r="O38" s="12">
        <f t="shared" si="3"/>
        <v>0</v>
      </c>
      <c r="P38" s="12">
        <f>INDEX(Tabellenwerte!$H$7:$H$50,Nährstoffinput!N38)*Nährstoffinput!O38/100</f>
        <v>0</v>
      </c>
      <c r="Q38" s="12">
        <f>INDEX(Tabellenwerte!$I$7:$I$50,Nährstoffinput!N38)*Nährstoffinput!O38/100</f>
        <v>0</v>
      </c>
      <c r="R38" s="12">
        <f>INDEX(Tabellenwerte!$J$7:$J$50,Nährstoffinput!N38)*Nährstoffinput!O38/100</f>
        <v>0</v>
      </c>
      <c r="S38" s="12">
        <f>INDEX(Tabellenwerte!$L$7:$L$50,Nährstoffinput!N38)*Nährstoffinput!O38/100</f>
        <v>0</v>
      </c>
      <c r="T38" s="12">
        <f>INDEX(Tabellenwerte!$M$7:$M$50,Nährstoffinput!N38)*Nährstoffinput!O38/100</f>
        <v>0</v>
      </c>
      <c r="U38" s="12">
        <f>INDEX(Tabellenwerte!$C$7:$C$51,A38)</f>
        <v>2</v>
      </c>
      <c r="V38" s="12">
        <f t="shared" si="4"/>
        <v>0</v>
      </c>
      <c r="W38" s="12">
        <f>INDEX(Tabellenwerte!$H$7:$H$50,Nährstoffinput!U38)*Nährstoffinput!V38/100</f>
        <v>0</v>
      </c>
      <c r="X38" s="12">
        <f>INDEX(Tabellenwerte!$I$7:$I$50,Nährstoffinput!U38)*Nährstoffinput!V38/100</f>
        <v>0</v>
      </c>
      <c r="Y38" s="12">
        <f>INDEX(Tabellenwerte!$J$7:$J$50,Nährstoffinput!U38)*Nährstoffinput!V38/100</f>
        <v>0</v>
      </c>
      <c r="Z38" s="12">
        <f>INDEX(Tabellenwerte!$L$7:$L$50,Nährstoffinput!U38)*Nährstoffinput!V38/100</f>
        <v>0</v>
      </c>
      <c r="AA38" s="12">
        <f>INDEX(Tabellenwerte!$M$7:$M$50,Nährstoffinput!U38)*Nährstoffinput!V38/100</f>
        <v>0</v>
      </c>
      <c r="AB38" s="12">
        <f>INDEX(Tabellenwerte!$C$7:$C$51,A38)</f>
        <v>2</v>
      </c>
      <c r="AC38" s="12">
        <f t="shared" si="5"/>
        <v>0</v>
      </c>
      <c r="AD38" s="12">
        <f>INDEX(Tabellenwerte!$H$7:$H$50,Nährstoffinput!AB38)*Nährstoffinput!AC38/100</f>
        <v>0</v>
      </c>
      <c r="AE38" s="12">
        <f>INDEX(Tabellenwerte!$I$7:$I$50,Nährstoffinput!AB38)*Nährstoffinput!AC38/100</f>
        <v>0</v>
      </c>
      <c r="AF38" s="12">
        <f>INDEX(Tabellenwerte!$J$7:$J$50,Nährstoffinput!AB38)*Nährstoffinput!AC38/100</f>
        <v>0</v>
      </c>
      <c r="AG38" s="12">
        <f>INDEX(Tabellenwerte!$L$7:$L$50,Nährstoffinput!AB38)*Nährstoffinput!AC38/100</f>
        <v>0</v>
      </c>
      <c r="AH38" s="12">
        <f>INDEX(Tabellenwerte!$M$7:$M$50,Nährstoffinput!AB38)*Nährstoffinput!AC38/100</f>
        <v>0</v>
      </c>
      <c r="AI38" s="15">
        <f t="shared" si="6"/>
        <v>0</v>
      </c>
      <c r="AJ38" s="12">
        <f t="shared" si="7"/>
        <v>0</v>
      </c>
      <c r="AK38" s="12">
        <f t="shared" si="8"/>
        <v>0</v>
      </c>
      <c r="AL38" s="12">
        <f t="shared" si="9"/>
        <v>0</v>
      </c>
      <c r="AM38" s="12">
        <f t="shared" si="10"/>
        <v>0</v>
      </c>
      <c r="AN38" s="12">
        <f t="shared" si="11"/>
        <v>0</v>
      </c>
    </row>
    <row r="39" spans="1:40" ht="20" customHeight="1" thickBot="1" x14ac:dyDescent="0.35">
      <c r="A39" s="64">
        <v>2</v>
      </c>
      <c r="B39" s="303"/>
      <c r="C39" s="303"/>
      <c r="D39" s="65">
        <f t="shared" si="0"/>
        <v>0</v>
      </c>
      <c r="E39" s="303"/>
      <c r="F39" s="303"/>
      <c r="G39" s="65">
        <f t="shared" si="1"/>
        <v>0</v>
      </c>
      <c r="H39" s="303"/>
      <c r="I39" s="303"/>
      <c r="J39" s="65">
        <f t="shared" si="2"/>
        <v>0</v>
      </c>
      <c r="K39" s="303"/>
      <c r="L39" s="303"/>
      <c r="M39" s="303"/>
      <c r="N39" s="12">
        <f>INDEX(Tabellenwerte!$C$7:$C$51,A39)</f>
        <v>2</v>
      </c>
      <c r="O39" s="12">
        <f t="shared" si="3"/>
        <v>0</v>
      </c>
      <c r="P39" s="12">
        <f>INDEX(Tabellenwerte!$H$7:$H$50,Nährstoffinput!N39)*Nährstoffinput!O39/100</f>
        <v>0</v>
      </c>
      <c r="Q39" s="12">
        <f>INDEX(Tabellenwerte!$I$7:$I$50,Nährstoffinput!N39)*Nährstoffinput!O39/100</f>
        <v>0</v>
      </c>
      <c r="R39" s="12">
        <f>INDEX(Tabellenwerte!$J$7:$J$50,Nährstoffinput!N39)*Nährstoffinput!O39/100</f>
        <v>0</v>
      </c>
      <c r="S39" s="12">
        <f>INDEX(Tabellenwerte!$L$7:$L$50,Nährstoffinput!N39)*Nährstoffinput!O39/100</f>
        <v>0</v>
      </c>
      <c r="T39" s="12">
        <f>INDEX(Tabellenwerte!$M$7:$M$50,Nährstoffinput!N39)*Nährstoffinput!O39/100</f>
        <v>0</v>
      </c>
      <c r="U39" s="12">
        <f>INDEX(Tabellenwerte!$C$7:$C$51,A39)</f>
        <v>2</v>
      </c>
      <c r="V39" s="12">
        <f t="shared" si="4"/>
        <v>0</v>
      </c>
      <c r="W39" s="12">
        <f>INDEX(Tabellenwerte!$H$7:$H$50,Nährstoffinput!U39)*Nährstoffinput!V39/100</f>
        <v>0</v>
      </c>
      <c r="X39" s="12">
        <f>INDEX(Tabellenwerte!$I$7:$I$50,Nährstoffinput!U39)*Nährstoffinput!V39/100</f>
        <v>0</v>
      </c>
      <c r="Y39" s="12">
        <f>INDEX(Tabellenwerte!$J$7:$J$50,Nährstoffinput!U39)*Nährstoffinput!V39/100</f>
        <v>0</v>
      </c>
      <c r="Z39" s="12">
        <f>INDEX(Tabellenwerte!$L$7:$L$50,Nährstoffinput!U39)*Nährstoffinput!V39/100</f>
        <v>0</v>
      </c>
      <c r="AA39" s="12">
        <f>INDEX(Tabellenwerte!$M$7:$M$50,Nährstoffinput!U39)*Nährstoffinput!V39/100</f>
        <v>0</v>
      </c>
      <c r="AB39" s="12">
        <f>INDEX(Tabellenwerte!$C$7:$C$51,A39)</f>
        <v>2</v>
      </c>
      <c r="AC39" s="12">
        <f t="shared" si="5"/>
        <v>0</v>
      </c>
      <c r="AD39" s="12">
        <f>INDEX(Tabellenwerte!$H$7:$H$50,Nährstoffinput!AB39)*Nährstoffinput!AC39/100</f>
        <v>0</v>
      </c>
      <c r="AE39" s="12">
        <f>INDEX(Tabellenwerte!$I$7:$I$50,Nährstoffinput!AB39)*Nährstoffinput!AC39/100</f>
        <v>0</v>
      </c>
      <c r="AF39" s="12">
        <f>INDEX(Tabellenwerte!$J$7:$J$50,Nährstoffinput!AB39)*Nährstoffinput!AC39/100</f>
        <v>0</v>
      </c>
      <c r="AG39" s="12">
        <f>INDEX(Tabellenwerte!$L$7:$L$50,Nährstoffinput!AB39)*Nährstoffinput!AC39/100</f>
        <v>0</v>
      </c>
      <c r="AH39" s="12">
        <f>INDEX(Tabellenwerte!$M$7:$M$50,Nährstoffinput!AB39)*Nährstoffinput!AC39/100</f>
        <v>0</v>
      </c>
      <c r="AI39" s="15">
        <f t="shared" si="6"/>
        <v>0</v>
      </c>
      <c r="AJ39" s="12">
        <f t="shared" si="7"/>
        <v>0</v>
      </c>
      <c r="AK39" s="12">
        <f t="shared" si="8"/>
        <v>0</v>
      </c>
      <c r="AL39" s="12">
        <f t="shared" si="9"/>
        <v>0</v>
      </c>
      <c r="AM39" s="12">
        <f t="shared" si="10"/>
        <v>0</v>
      </c>
      <c r="AN39" s="12">
        <f t="shared" si="11"/>
        <v>0</v>
      </c>
    </row>
    <row r="40" spans="1:40" ht="20" customHeight="1" thickBot="1" x14ac:dyDescent="0.35">
      <c r="A40" s="64">
        <v>2</v>
      </c>
      <c r="B40" s="303"/>
      <c r="C40" s="303"/>
      <c r="D40" s="65">
        <f t="shared" si="0"/>
        <v>0</v>
      </c>
      <c r="E40" s="303"/>
      <c r="F40" s="303"/>
      <c r="G40" s="65">
        <f t="shared" si="1"/>
        <v>0</v>
      </c>
      <c r="H40" s="303"/>
      <c r="I40" s="303"/>
      <c r="J40" s="65">
        <f t="shared" si="2"/>
        <v>0</v>
      </c>
      <c r="K40" s="303"/>
      <c r="L40" s="303"/>
      <c r="M40" s="303"/>
      <c r="N40" s="12">
        <f>INDEX(Tabellenwerte!$C$7:$C$51,A40)</f>
        <v>2</v>
      </c>
      <c r="O40" s="12">
        <f t="shared" si="3"/>
        <v>0</v>
      </c>
      <c r="P40" s="12">
        <f>INDEX(Tabellenwerte!$H$7:$H$50,Nährstoffinput!N40)*Nährstoffinput!O40/100</f>
        <v>0</v>
      </c>
      <c r="Q40" s="12">
        <f>INDEX(Tabellenwerte!$I$7:$I$50,Nährstoffinput!N40)*Nährstoffinput!O40/100</f>
        <v>0</v>
      </c>
      <c r="R40" s="12">
        <f>INDEX(Tabellenwerte!$J$7:$J$50,Nährstoffinput!N40)*Nährstoffinput!O40/100</f>
        <v>0</v>
      </c>
      <c r="S40" s="12">
        <f>INDEX(Tabellenwerte!$L$7:$L$50,Nährstoffinput!N40)*Nährstoffinput!O40/100</f>
        <v>0</v>
      </c>
      <c r="T40" s="12">
        <f>INDEX(Tabellenwerte!$M$7:$M$50,Nährstoffinput!N40)*Nährstoffinput!O40/100</f>
        <v>0</v>
      </c>
      <c r="U40" s="12">
        <f>INDEX(Tabellenwerte!$C$7:$C$51,A40)</f>
        <v>2</v>
      </c>
      <c r="V40" s="12">
        <f t="shared" si="4"/>
        <v>0</v>
      </c>
      <c r="W40" s="12">
        <f>INDEX(Tabellenwerte!$H$7:$H$50,Nährstoffinput!U40)*Nährstoffinput!V40/100</f>
        <v>0</v>
      </c>
      <c r="X40" s="12">
        <f>INDEX(Tabellenwerte!$I$7:$I$50,Nährstoffinput!U40)*Nährstoffinput!V40/100</f>
        <v>0</v>
      </c>
      <c r="Y40" s="12">
        <f>INDEX(Tabellenwerte!$J$7:$J$50,Nährstoffinput!U40)*Nährstoffinput!V40/100</f>
        <v>0</v>
      </c>
      <c r="Z40" s="12">
        <f>INDEX(Tabellenwerte!$L$7:$L$50,Nährstoffinput!U40)*Nährstoffinput!V40/100</f>
        <v>0</v>
      </c>
      <c r="AA40" s="12">
        <f>INDEX(Tabellenwerte!$M$7:$M$50,Nährstoffinput!U40)*Nährstoffinput!V40/100</f>
        <v>0</v>
      </c>
      <c r="AB40" s="12">
        <f>INDEX(Tabellenwerte!$C$7:$C$51,A40)</f>
        <v>2</v>
      </c>
      <c r="AC40" s="12">
        <f t="shared" si="5"/>
        <v>0</v>
      </c>
      <c r="AD40" s="12">
        <f>INDEX(Tabellenwerte!$H$7:$H$50,Nährstoffinput!AB40)*Nährstoffinput!AC40/100</f>
        <v>0</v>
      </c>
      <c r="AE40" s="12">
        <f>INDEX(Tabellenwerte!$I$7:$I$50,Nährstoffinput!AB40)*Nährstoffinput!AC40/100</f>
        <v>0</v>
      </c>
      <c r="AF40" s="12">
        <f>INDEX(Tabellenwerte!$J$7:$J$50,Nährstoffinput!AB40)*Nährstoffinput!AC40/100</f>
        <v>0</v>
      </c>
      <c r="AG40" s="12">
        <f>INDEX(Tabellenwerte!$L$7:$L$50,Nährstoffinput!AB40)*Nährstoffinput!AC40/100</f>
        <v>0</v>
      </c>
      <c r="AH40" s="12">
        <f>INDEX(Tabellenwerte!$M$7:$M$50,Nährstoffinput!AB40)*Nährstoffinput!AC40/100</f>
        <v>0</v>
      </c>
      <c r="AI40" s="15">
        <f t="shared" si="6"/>
        <v>0</v>
      </c>
      <c r="AJ40" s="12">
        <f t="shared" si="7"/>
        <v>0</v>
      </c>
      <c r="AK40" s="12">
        <f t="shared" si="8"/>
        <v>0</v>
      </c>
      <c r="AL40" s="12">
        <f t="shared" si="9"/>
        <v>0</v>
      </c>
      <c r="AM40" s="12">
        <f t="shared" si="10"/>
        <v>0</v>
      </c>
      <c r="AN40" s="12">
        <f t="shared" si="11"/>
        <v>0</v>
      </c>
    </row>
    <row r="41" spans="1:40" ht="20" customHeight="1" thickBot="1" x14ac:dyDescent="0.35">
      <c r="A41" s="64">
        <v>2</v>
      </c>
      <c r="B41" s="303"/>
      <c r="C41" s="303"/>
      <c r="D41" s="65">
        <f t="shared" si="0"/>
        <v>0</v>
      </c>
      <c r="E41" s="303"/>
      <c r="F41" s="303"/>
      <c r="G41" s="65">
        <f t="shared" si="1"/>
        <v>0</v>
      </c>
      <c r="H41" s="303"/>
      <c r="I41" s="303"/>
      <c r="J41" s="65">
        <f t="shared" si="2"/>
        <v>0</v>
      </c>
      <c r="K41" s="303"/>
      <c r="L41" s="303"/>
      <c r="M41" s="303"/>
      <c r="N41" s="12">
        <f>INDEX(Tabellenwerte!$C$7:$C$51,A41)</f>
        <v>2</v>
      </c>
      <c r="O41" s="12">
        <f t="shared" si="3"/>
        <v>0</v>
      </c>
      <c r="P41" s="12">
        <f>INDEX(Tabellenwerte!$H$7:$H$50,Nährstoffinput!N41)*Nährstoffinput!O41/100</f>
        <v>0</v>
      </c>
      <c r="Q41" s="12">
        <f>INDEX(Tabellenwerte!$I$7:$I$50,Nährstoffinput!N41)*Nährstoffinput!O41/100</f>
        <v>0</v>
      </c>
      <c r="R41" s="12">
        <f>INDEX(Tabellenwerte!$J$7:$J$50,Nährstoffinput!N41)*Nährstoffinput!O41/100</f>
        <v>0</v>
      </c>
      <c r="S41" s="12">
        <f>INDEX(Tabellenwerte!$L$7:$L$50,Nährstoffinput!N41)*Nährstoffinput!O41/100</f>
        <v>0</v>
      </c>
      <c r="T41" s="12">
        <f>INDEX(Tabellenwerte!$M$7:$M$50,Nährstoffinput!N41)*Nährstoffinput!O41/100</f>
        <v>0</v>
      </c>
      <c r="U41" s="12">
        <f>INDEX(Tabellenwerte!$C$7:$C$51,A41)</f>
        <v>2</v>
      </c>
      <c r="V41" s="12">
        <f t="shared" si="4"/>
        <v>0</v>
      </c>
      <c r="W41" s="12">
        <f>INDEX(Tabellenwerte!$H$7:$H$50,Nährstoffinput!U41)*Nährstoffinput!V41/100</f>
        <v>0</v>
      </c>
      <c r="X41" s="12">
        <f>INDEX(Tabellenwerte!$I$7:$I$50,Nährstoffinput!U41)*Nährstoffinput!V41/100</f>
        <v>0</v>
      </c>
      <c r="Y41" s="12">
        <f>INDEX(Tabellenwerte!$J$7:$J$50,Nährstoffinput!U41)*Nährstoffinput!V41/100</f>
        <v>0</v>
      </c>
      <c r="Z41" s="12">
        <f>INDEX(Tabellenwerte!$L$7:$L$50,Nährstoffinput!U41)*Nährstoffinput!V41/100</f>
        <v>0</v>
      </c>
      <c r="AA41" s="12">
        <f>INDEX(Tabellenwerte!$M$7:$M$50,Nährstoffinput!U41)*Nährstoffinput!V41/100</f>
        <v>0</v>
      </c>
      <c r="AB41" s="12">
        <f>INDEX(Tabellenwerte!$C$7:$C$51,A41)</f>
        <v>2</v>
      </c>
      <c r="AC41" s="12">
        <f t="shared" si="5"/>
        <v>0</v>
      </c>
      <c r="AD41" s="12">
        <f>INDEX(Tabellenwerte!$H$7:$H$50,Nährstoffinput!AB41)*Nährstoffinput!AC41/100</f>
        <v>0</v>
      </c>
      <c r="AE41" s="12">
        <f>INDEX(Tabellenwerte!$I$7:$I$50,Nährstoffinput!AB41)*Nährstoffinput!AC41/100</f>
        <v>0</v>
      </c>
      <c r="AF41" s="12">
        <f>INDEX(Tabellenwerte!$J$7:$J$50,Nährstoffinput!AB41)*Nährstoffinput!AC41/100</f>
        <v>0</v>
      </c>
      <c r="AG41" s="12">
        <f>INDEX(Tabellenwerte!$L$7:$L$50,Nährstoffinput!AB41)*Nährstoffinput!AC41/100</f>
        <v>0</v>
      </c>
      <c r="AH41" s="12">
        <f>INDEX(Tabellenwerte!$M$7:$M$50,Nährstoffinput!AB41)*Nährstoffinput!AC41/100</f>
        <v>0</v>
      </c>
      <c r="AI41" s="15">
        <f t="shared" si="6"/>
        <v>0</v>
      </c>
      <c r="AJ41" s="12">
        <f t="shared" si="7"/>
        <v>0</v>
      </c>
      <c r="AK41" s="12">
        <f t="shared" si="8"/>
        <v>0</v>
      </c>
      <c r="AL41" s="12">
        <f t="shared" si="9"/>
        <v>0</v>
      </c>
      <c r="AM41" s="12">
        <f t="shared" si="10"/>
        <v>0</v>
      </c>
      <c r="AN41" s="12">
        <f t="shared" si="11"/>
        <v>0</v>
      </c>
    </row>
    <row r="42" spans="1:40" s="77" customFormat="1" ht="14.5" thickBot="1" x14ac:dyDescent="0.35"/>
    <row r="43" spans="1:40" ht="18" customHeight="1" x14ac:dyDescent="0.4">
      <c r="A43" s="77"/>
      <c r="B43" s="77"/>
      <c r="C43" s="185" t="s">
        <v>150</v>
      </c>
      <c r="D43" s="185"/>
      <c r="E43" s="185"/>
      <c r="F43" s="185"/>
      <c r="G43" s="185"/>
      <c r="H43" s="185"/>
      <c r="I43" s="185"/>
      <c r="J43" s="185"/>
      <c r="K43" s="185"/>
      <c r="L43" s="185"/>
      <c r="M43" s="185"/>
      <c r="N43" s="186" t="str">
        <f>Betriebsdaten!$B$21</f>
        <v>20XX</v>
      </c>
      <c r="O43" s="187"/>
      <c r="P43" s="187"/>
      <c r="Q43" s="187"/>
      <c r="R43" s="187"/>
      <c r="S43" s="187"/>
      <c r="T43" s="187"/>
      <c r="U43" s="188" t="str">
        <f>Betriebsdaten!$B$22</f>
        <v>20XX</v>
      </c>
      <c r="V43" s="189"/>
      <c r="W43" s="189"/>
      <c r="X43" s="189"/>
      <c r="Y43" s="189"/>
      <c r="Z43" s="189"/>
      <c r="AA43" s="189"/>
      <c r="AB43" s="190" t="str">
        <f>Betriebsdaten!$B$23</f>
        <v>20XX</v>
      </c>
      <c r="AC43" s="191"/>
      <c r="AD43" s="191"/>
      <c r="AE43" s="191"/>
      <c r="AF43" s="191"/>
      <c r="AG43" s="191"/>
      <c r="AH43" s="191"/>
      <c r="AI43" s="192" t="s">
        <v>126</v>
      </c>
      <c r="AJ43" s="193"/>
      <c r="AK43" s="193"/>
      <c r="AL43" s="193"/>
      <c r="AM43" s="193"/>
      <c r="AN43" s="193"/>
    </row>
    <row r="44" spans="1:40" ht="18" customHeight="1" x14ac:dyDescent="0.4">
      <c r="A44" s="77"/>
      <c r="B44" s="77"/>
      <c r="C44" s="185"/>
      <c r="D44" s="185"/>
      <c r="E44" s="185"/>
      <c r="F44" s="185"/>
      <c r="G44" s="185"/>
      <c r="H44" s="185"/>
      <c r="I44" s="185"/>
      <c r="J44" s="185"/>
      <c r="K44" s="185"/>
      <c r="L44" s="185"/>
      <c r="M44" s="185"/>
      <c r="N44" s="194" t="s">
        <v>129</v>
      </c>
      <c r="O44" s="194"/>
      <c r="P44" s="29" t="s">
        <v>51</v>
      </c>
      <c r="Q44" s="29" t="s">
        <v>52</v>
      </c>
      <c r="R44" s="29" t="s">
        <v>53</v>
      </c>
      <c r="S44" s="29" t="s">
        <v>55</v>
      </c>
      <c r="T44" s="29" t="s">
        <v>56</v>
      </c>
      <c r="U44" s="197" t="s">
        <v>129</v>
      </c>
      <c r="V44" s="197"/>
      <c r="W44" s="30" t="s">
        <v>51</v>
      </c>
      <c r="X44" s="30" t="s">
        <v>52</v>
      </c>
      <c r="Y44" s="30" t="s">
        <v>53</v>
      </c>
      <c r="Z44" s="30" t="s">
        <v>55</v>
      </c>
      <c r="AA44" s="30" t="s">
        <v>56</v>
      </c>
      <c r="AB44" s="200" t="s">
        <v>129</v>
      </c>
      <c r="AC44" s="200"/>
      <c r="AD44" s="31" t="s">
        <v>51</v>
      </c>
      <c r="AE44" s="31" t="s">
        <v>52</v>
      </c>
      <c r="AF44" s="31" t="s">
        <v>53</v>
      </c>
      <c r="AG44" s="31" t="s">
        <v>55</v>
      </c>
      <c r="AH44" s="31" t="s">
        <v>56</v>
      </c>
      <c r="AI44" s="203" t="s">
        <v>129</v>
      </c>
      <c r="AJ44" s="32" t="s">
        <v>51</v>
      </c>
      <c r="AK44" s="32" t="s">
        <v>52</v>
      </c>
      <c r="AL44" s="32" t="s">
        <v>53</v>
      </c>
      <c r="AM44" s="32" t="s">
        <v>55</v>
      </c>
      <c r="AN44" s="32" t="s">
        <v>56</v>
      </c>
    </row>
    <row r="45" spans="1:40" ht="18" customHeight="1" thickBot="1" x14ac:dyDescent="0.4">
      <c r="A45" s="77"/>
      <c r="B45" s="77"/>
      <c r="C45" s="185"/>
      <c r="D45" s="185"/>
      <c r="E45" s="185"/>
      <c r="F45" s="185"/>
      <c r="G45" s="185"/>
      <c r="H45" s="185"/>
      <c r="I45" s="185"/>
      <c r="J45" s="185"/>
      <c r="K45" s="185"/>
      <c r="L45" s="185"/>
      <c r="M45" s="185"/>
      <c r="N45" s="195"/>
      <c r="O45" s="195"/>
      <c r="P45" s="33" t="s">
        <v>125</v>
      </c>
      <c r="Q45" s="33" t="s">
        <v>125</v>
      </c>
      <c r="R45" s="33" t="s">
        <v>125</v>
      </c>
      <c r="S45" s="33" t="s">
        <v>125</v>
      </c>
      <c r="T45" s="33" t="s">
        <v>125</v>
      </c>
      <c r="U45" s="198"/>
      <c r="V45" s="198"/>
      <c r="W45" s="34" t="s">
        <v>125</v>
      </c>
      <c r="X45" s="34" t="s">
        <v>125</v>
      </c>
      <c r="Y45" s="34" t="s">
        <v>125</v>
      </c>
      <c r="Z45" s="34" t="s">
        <v>125</v>
      </c>
      <c r="AA45" s="34" t="s">
        <v>125</v>
      </c>
      <c r="AB45" s="201"/>
      <c r="AC45" s="201"/>
      <c r="AD45" s="35" t="s">
        <v>125</v>
      </c>
      <c r="AE45" s="35" t="s">
        <v>125</v>
      </c>
      <c r="AF45" s="35" t="s">
        <v>125</v>
      </c>
      <c r="AG45" s="35" t="s">
        <v>125</v>
      </c>
      <c r="AH45" s="35" t="s">
        <v>125</v>
      </c>
      <c r="AI45" s="204"/>
      <c r="AJ45" s="36" t="s">
        <v>125</v>
      </c>
      <c r="AK45" s="36" t="s">
        <v>125</v>
      </c>
      <c r="AL45" s="36" t="s">
        <v>125</v>
      </c>
      <c r="AM45" s="36" t="s">
        <v>125</v>
      </c>
      <c r="AN45" s="36" t="s">
        <v>125</v>
      </c>
    </row>
    <row r="46" spans="1:40" ht="19.5" customHeight="1" thickTop="1" thickBot="1" x14ac:dyDescent="0.45">
      <c r="A46" s="77"/>
      <c r="B46" s="77"/>
      <c r="C46" s="185"/>
      <c r="D46" s="185"/>
      <c r="E46" s="185"/>
      <c r="F46" s="185"/>
      <c r="G46" s="185"/>
      <c r="H46" s="185"/>
      <c r="I46" s="185"/>
      <c r="J46" s="185"/>
      <c r="K46" s="185"/>
      <c r="L46" s="185"/>
      <c r="M46" s="185"/>
      <c r="N46" s="196"/>
      <c r="O46" s="196"/>
      <c r="P46" s="82">
        <f t="shared" ref="P46:T46" si="12">SUM(P7:P41)</f>
        <v>0</v>
      </c>
      <c r="Q46" s="82">
        <f t="shared" si="12"/>
        <v>0</v>
      </c>
      <c r="R46" s="82">
        <f t="shared" si="12"/>
        <v>0</v>
      </c>
      <c r="S46" s="82">
        <f t="shared" si="12"/>
        <v>0</v>
      </c>
      <c r="T46" s="82">
        <f t="shared" si="12"/>
        <v>0</v>
      </c>
      <c r="U46" s="199"/>
      <c r="V46" s="199"/>
      <c r="W46" s="82">
        <f t="shared" ref="W46:AA46" si="13">SUM(W7:W41)</f>
        <v>0</v>
      </c>
      <c r="X46" s="82">
        <f t="shared" si="13"/>
        <v>0</v>
      </c>
      <c r="Y46" s="82">
        <f t="shared" si="13"/>
        <v>0</v>
      </c>
      <c r="Z46" s="82">
        <f t="shared" si="13"/>
        <v>0</v>
      </c>
      <c r="AA46" s="82">
        <f t="shared" si="13"/>
        <v>0</v>
      </c>
      <c r="AB46" s="202"/>
      <c r="AC46" s="202"/>
      <c r="AD46" s="82">
        <f t="shared" ref="AD46:AH46" si="14">SUM(AD7:AD41)</f>
        <v>0</v>
      </c>
      <c r="AE46" s="82">
        <f t="shared" si="14"/>
        <v>0</v>
      </c>
      <c r="AF46" s="82">
        <f t="shared" si="14"/>
        <v>0</v>
      </c>
      <c r="AG46" s="82">
        <f t="shared" si="14"/>
        <v>0</v>
      </c>
      <c r="AH46" s="82">
        <f t="shared" si="14"/>
        <v>0</v>
      </c>
      <c r="AI46" s="205"/>
      <c r="AJ46" s="83">
        <f t="shared" ref="AJ46:AN46" si="15">SUM(AJ7:AJ41)</f>
        <v>0</v>
      </c>
      <c r="AK46" s="83">
        <f t="shared" si="15"/>
        <v>0</v>
      </c>
      <c r="AL46" s="83">
        <f t="shared" si="15"/>
        <v>0</v>
      </c>
      <c r="AM46" s="83">
        <f t="shared" si="15"/>
        <v>0</v>
      </c>
      <c r="AN46" s="83">
        <f t="shared" si="15"/>
        <v>0</v>
      </c>
    </row>
    <row r="47" spans="1:40" s="77" customFormat="1" ht="14.5" thickTop="1" x14ac:dyDescent="0.3"/>
    <row r="48" spans="1:40" s="77" customFormat="1" x14ac:dyDescent="0.3"/>
    <row r="49" s="77" customFormat="1" x14ac:dyDescent="0.3"/>
    <row r="50" s="77" customFormat="1" x14ac:dyDescent="0.3"/>
    <row r="51" s="77" customFormat="1" x14ac:dyDescent="0.3"/>
    <row r="52" s="77" customFormat="1" x14ac:dyDescent="0.3"/>
    <row r="53" s="77" customFormat="1" x14ac:dyDescent="0.3"/>
    <row r="54" s="77" customFormat="1" x14ac:dyDescent="0.3"/>
    <row r="55" s="77" customFormat="1" x14ac:dyDescent="0.3"/>
    <row r="56" s="77" customFormat="1" x14ac:dyDescent="0.3"/>
    <row r="57" s="77" customFormat="1" x14ac:dyDescent="0.3"/>
    <row r="58" s="77" customFormat="1" x14ac:dyDescent="0.3"/>
    <row r="59" s="77" customFormat="1" x14ac:dyDescent="0.3"/>
    <row r="60" s="77" customFormat="1" x14ac:dyDescent="0.3"/>
    <row r="61" s="77" customFormat="1" x14ac:dyDescent="0.3"/>
    <row r="62" s="77" customFormat="1" x14ac:dyDescent="0.3"/>
    <row r="63" s="77" customFormat="1" x14ac:dyDescent="0.3"/>
    <row r="64" s="77" customFormat="1" x14ac:dyDescent="0.3"/>
    <row r="65" s="77" customFormat="1" x14ac:dyDescent="0.3"/>
    <row r="66" s="77" customFormat="1" x14ac:dyDescent="0.3"/>
    <row r="67" s="77" customFormat="1" x14ac:dyDescent="0.3"/>
    <row r="68" s="77" customFormat="1" x14ac:dyDescent="0.3"/>
    <row r="69" s="77" customFormat="1" x14ac:dyDescent="0.3"/>
    <row r="70" s="77" customFormat="1" x14ac:dyDescent="0.3"/>
    <row r="71" s="77" customFormat="1" x14ac:dyDescent="0.3"/>
    <row r="72" s="77" customFormat="1" x14ac:dyDescent="0.3"/>
    <row r="73" s="77" customFormat="1" x14ac:dyDescent="0.3"/>
    <row r="74" s="77" customFormat="1" x14ac:dyDescent="0.3"/>
    <row r="75" s="77" customFormat="1" x14ac:dyDescent="0.3"/>
    <row r="76" s="77" customFormat="1" x14ac:dyDescent="0.3"/>
    <row r="77" s="77" customFormat="1" x14ac:dyDescent="0.3"/>
    <row r="78" s="77" customFormat="1" x14ac:dyDescent="0.3"/>
    <row r="79" s="77" customFormat="1" x14ac:dyDescent="0.3"/>
    <row r="80" s="77" customFormat="1" x14ac:dyDescent="0.3"/>
    <row r="81" s="77" customFormat="1" x14ac:dyDescent="0.3"/>
    <row r="82" s="77" customFormat="1" x14ac:dyDescent="0.3"/>
    <row r="83" s="77" customFormat="1" x14ac:dyDescent="0.3"/>
    <row r="84" s="77" customFormat="1" x14ac:dyDescent="0.3"/>
    <row r="85" s="77" customFormat="1" x14ac:dyDescent="0.3"/>
    <row r="86" s="77" customFormat="1" x14ac:dyDescent="0.3"/>
    <row r="87" s="77" customFormat="1" x14ac:dyDescent="0.3"/>
    <row r="88" s="77" customFormat="1" x14ac:dyDescent="0.3"/>
    <row r="89" s="77" customFormat="1" x14ac:dyDescent="0.3"/>
    <row r="90" s="77" customFormat="1" x14ac:dyDescent="0.3"/>
    <row r="91" s="77" customFormat="1" x14ac:dyDescent="0.3"/>
    <row r="92" s="77" customFormat="1" x14ac:dyDescent="0.3"/>
    <row r="93" s="77" customFormat="1" x14ac:dyDescent="0.3"/>
    <row r="94" s="77" customFormat="1" x14ac:dyDescent="0.3"/>
    <row r="95" s="77" customFormat="1" x14ac:dyDescent="0.3"/>
    <row r="96" s="77" customFormat="1" x14ac:dyDescent="0.3"/>
    <row r="97" s="77" customFormat="1" x14ac:dyDescent="0.3"/>
    <row r="98" s="77" customFormat="1" x14ac:dyDescent="0.3"/>
    <row r="99" s="77" customFormat="1" x14ac:dyDescent="0.3"/>
    <row r="100" s="77" customFormat="1" x14ac:dyDescent="0.3"/>
    <row r="101" s="77" customFormat="1" x14ac:dyDescent="0.3"/>
    <row r="102" s="77" customFormat="1" x14ac:dyDescent="0.3"/>
    <row r="103" s="77" customFormat="1" x14ac:dyDescent="0.3"/>
    <row r="104" s="77" customFormat="1" x14ac:dyDescent="0.3"/>
    <row r="105" s="77" customFormat="1" x14ac:dyDescent="0.3"/>
    <row r="106" s="77" customFormat="1" x14ac:dyDescent="0.3"/>
    <row r="107" s="77" customFormat="1" x14ac:dyDescent="0.3"/>
    <row r="108" s="77" customFormat="1" x14ac:dyDescent="0.3"/>
    <row r="109" s="77" customFormat="1" x14ac:dyDescent="0.3"/>
    <row r="110" s="77" customFormat="1" x14ac:dyDescent="0.3"/>
    <row r="111" s="77" customFormat="1" x14ac:dyDescent="0.3"/>
    <row r="112" s="77" customFormat="1" x14ac:dyDescent="0.3"/>
    <row r="113" s="77" customFormat="1" x14ac:dyDescent="0.3"/>
    <row r="114" s="77" customFormat="1" x14ac:dyDescent="0.3"/>
    <row r="115" s="77" customFormat="1" x14ac:dyDescent="0.3"/>
    <row r="116" s="77" customFormat="1" x14ac:dyDescent="0.3"/>
    <row r="117" s="77" customFormat="1" x14ac:dyDescent="0.3"/>
    <row r="118" s="77" customFormat="1" x14ac:dyDescent="0.3"/>
    <row r="119" s="77" customFormat="1" x14ac:dyDescent="0.3"/>
    <row r="120" s="77" customFormat="1" x14ac:dyDescent="0.3"/>
    <row r="121" s="77" customFormat="1" x14ac:dyDescent="0.3"/>
    <row r="122" s="77" customFormat="1" x14ac:dyDescent="0.3"/>
    <row r="123" s="77" customFormat="1" x14ac:dyDescent="0.3"/>
    <row r="124" s="77" customFormat="1" x14ac:dyDescent="0.3"/>
    <row r="125" s="77" customFormat="1" x14ac:dyDescent="0.3"/>
    <row r="126" s="77" customFormat="1" x14ac:dyDescent="0.3"/>
    <row r="127" s="77" customFormat="1" x14ac:dyDescent="0.3"/>
    <row r="128" s="77" customFormat="1" x14ac:dyDescent="0.3"/>
    <row r="129" s="77" customFormat="1" x14ac:dyDescent="0.3"/>
    <row r="130" s="77" customFormat="1" x14ac:dyDescent="0.3"/>
    <row r="131" s="77" customFormat="1" x14ac:dyDescent="0.3"/>
    <row r="132" s="77" customFormat="1" x14ac:dyDescent="0.3"/>
    <row r="133" s="77" customFormat="1" x14ac:dyDescent="0.3"/>
    <row r="134" s="77" customFormat="1" x14ac:dyDescent="0.3"/>
    <row r="135" s="77" customFormat="1" x14ac:dyDescent="0.3"/>
    <row r="136" s="77" customFormat="1" x14ac:dyDescent="0.3"/>
    <row r="137" s="77" customFormat="1" x14ac:dyDescent="0.3"/>
    <row r="138" s="77" customFormat="1" x14ac:dyDescent="0.3"/>
    <row r="139" s="77" customFormat="1" x14ac:dyDescent="0.3"/>
    <row r="140" s="77" customFormat="1" x14ac:dyDescent="0.3"/>
    <row r="141" s="77" customFormat="1" x14ac:dyDescent="0.3"/>
    <row r="142" s="77" customFormat="1" x14ac:dyDescent="0.3"/>
    <row r="143" s="77" customFormat="1" x14ac:dyDescent="0.3"/>
    <row r="144" s="77" customFormat="1" x14ac:dyDescent="0.3"/>
    <row r="145" s="77" customFormat="1" x14ac:dyDescent="0.3"/>
    <row r="146" s="77" customFormat="1" x14ac:dyDescent="0.3"/>
    <row r="147" s="77" customFormat="1" x14ac:dyDescent="0.3"/>
    <row r="148" s="77" customFormat="1" x14ac:dyDescent="0.3"/>
    <row r="149" s="77" customFormat="1" x14ac:dyDescent="0.3"/>
    <row r="150" s="77" customFormat="1" x14ac:dyDescent="0.3"/>
    <row r="151" s="77" customFormat="1" x14ac:dyDescent="0.3"/>
    <row r="152" s="77" customFormat="1" x14ac:dyDescent="0.3"/>
    <row r="153" s="77" customFormat="1" x14ac:dyDescent="0.3"/>
    <row r="154" s="77" customFormat="1" x14ac:dyDescent="0.3"/>
    <row r="155" s="77" customFormat="1" x14ac:dyDescent="0.3"/>
    <row r="156" s="77" customFormat="1" x14ac:dyDescent="0.3"/>
    <row r="157" s="77" customFormat="1" x14ac:dyDescent="0.3"/>
    <row r="158" s="77" customFormat="1" x14ac:dyDescent="0.3"/>
    <row r="159" s="77" customFormat="1" x14ac:dyDescent="0.3"/>
    <row r="160" s="77" customFormat="1" x14ac:dyDescent="0.3"/>
    <row r="161" s="77" customFormat="1" x14ac:dyDescent="0.3"/>
    <row r="162" s="77" customFormat="1" x14ac:dyDescent="0.3"/>
    <row r="163" s="77" customFormat="1" x14ac:dyDescent="0.3"/>
    <row r="164" s="77" customFormat="1" x14ac:dyDescent="0.3"/>
    <row r="165" s="77" customFormat="1" x14ac:dyDescent="0.3"/>
    <row r="166" s="77" customFormat="1" x14ac:dyDescent="0.3"/>
    <row r="167" s="77" customFormat="1" x14ac:dyDescent="0.3"/>
    <row r="168" s="77" customFormat="1" x14ac:dyDescent="0.3"/>
    <row r="169" s="77" customFormat="1" x14ac:dyDescent="0.3"/>
    <row r="170" s="77" customFormat="1" x14ac:dyDescent="0.3"/>
    <row r="171" s="77" customFormat="1" x14ac:dyDescent="0.3"/>
    <row r="172" s="77" customFormat="1" x14ac:dyDescent="0.3"/>
    <row r="173" s="77" customFormat="1" x14ac:dyDescent="0.3"/>
    <row r="174" s="77" customFormat="1" x14ac:dyDescent="0.3"/>
    <row r="175" s="77" customFormat="1" x14ac:dyDescent="0.3"/>
    <row r="176" s="77" customFormat="1" x14ac:dyDescent="0.3"/>
    <row r="177" s="77" customFormat="1" x14ac:dyDescent="0.3"/>
    <row r="178" s="77" customFormat="1" x14ac:dyDescent="0.3"/>
    <row r="179" s="77" customFormat="1" x14ac:dyDescent="0.3"/>
    <row r="180" s="77" customFormat="1" x14ac:dyDescent="0.3"/>
    <row r="181" s="77" customFormat="1" x14ac:dyDescent="0.3"/>
    <row r="182" s="77" customFormat="1" x14ac:dyDescent="0.3"/>
    <row r="183" s="77" customFormat="1" x14ac:dyDescent="0.3"/>
    <row r="184" s="77" customFormat="1" x14ac:dyDescent="0.3"/>
    <row r="185" s="77" customFormat="1" x14ac:dyDescent="0.3"/>
    <row r="186" s="77" customFormat="1" x14ac:dyDescent="0.3"/>
    <row r="187" s="77" customFormat="1" x14ac:dyDescent="0.3"/>
    <row r="188" s="77" customFormat="1" x14ac:dyDescent="0.3"/>
    <row r="189" s="77" customFormat="1" x14ac:dyDescent="0.3"/>
    <row r="190" s="77" customFormat="1" x14ac:dyDescent="0.3"/>
    <row r="191" s="77" customFormat="1" x14ac:dyDescent="0.3"/>
    <row r="192" s="77" customFormat="1" x14ac:dyDescent="0.3"/>
    <row r="193" s="77" customFormat="1" x14ac:dyDescent="0.3"/>
    <row r="194" s="77" customFormat="1" x14ac:dyDescent="0.3"/>
    <row r="195" s="77" customFormat="1" x14ac:dyDescent="0.3"/>
    <row r="196" s="77" customFormat="1" x14ac:dyDescent="0.3"/>
    <row r="197" s="77" customFormat="1" x14ac:dyDescent="0.3"/>
    <row r="198" s="77" customFormat="1" x14ac:dyDescent="0.3"/>
    <row r="199" s="77" customFormat="1" x14ac:dyDescent="0.3"/>
    <row r="200" s="77" customFormat="1" x14ac:dyDescent="0.3"/>
    <row r="201" s="77" customFormat="1" x14ac:dyDescent="0.3"/>
    <row r="202" s="77" customFormat="1" x14ac:dyDescent="0.3"/>
    <row r="203" s="77" customFormat="1" x14ac:dyDescent="0.3"/>
    <row r="204" s="77" customFormat="1" x14ac:dyDescent="0.3"/>
    <row r="205" s="77" customFormat="1" x14ac:dyDescent="0.3"/>
    <row r="206" s="77" customFormat="1" x14ac:dyDescent="0.3"/>
    <row r="207" s="77" customFormat="1" x14ac:dyDescent="0.3"/>
    <row r="208" s="77" customFormat="1" x14ac:dyDescent="0.3"/>
    <row r="209" s="77" customFormat="1" x14ac:dyDescent="0.3"/>
    <row r="210" s="77" customFormat="1" x14ac:dyDescent="0.3"/>
    <row r="211" s="77" customFormat="1" x14ac:dyDescent="0.3"/>
    <row r="212" s="77" customFormat="1" x14ac:dyDescent="0.3"/>
    <row r="213" s="77" customFormat="1" x14ac:dyDescent="0.3"/>
    <row r="214" s="77" customFormat="1" x14ac:dyDescent="0.3"/>
    <row r="215" s="77" customFormat="1" x14ac:dyDescent="0.3"/>
    <row r="216" s="77" customFormat="1" x14ac:dyDescent="0.3"/>
    <row r="217" s="77" customFormat="1" x14ac:dyDescent="0.3"/>
    <row r="218" s="77" customFormat="1" x14ac:dyDescent="0.3"/>
    <row r="219" s="77" customFormat="1" x14ac:dyDescent="0.3"/>
    <row r="220" s="77" customFormat="1" x14ac:dyDescent="0.3"/>
    <row r="221" s="77" customFormat="1" x14ac:dyDescent="0.3"/>
    <row r="222" s="77" customFormat="1" x14ac:dyDescent="0.3"/>
    <row r="223" s="77" customFormat="1" x14ac:dyDescent="0.3"/>
    <row r="224" s="77" customFormat="1" x14ac:dyDescent="0.3"/>
    <row r="225" s="77" customFormat="1" x14ac:dyDescent="0.3"/>
    <row r="226" s="77" customFormat="1" x14ac:dyDescent="0.3"/>
    <row r="227" s="77" customFormat="1" x14ac:dyDescent="0.3"/>
    <row r="228" s="77" customFormat="1" x14ac:dyDescent="0.3"/>
    <row r="229" s="77" customFormat="1" x14ac:dyDescent="0.3"/>
    <row r="230" s="77" customFormat="1" x14ac:dyDescent="0.3"/>
    <row r="231" s="77" customFormat="1" x14ac:dyDescent="0.3"/>
    <row r="232" s="77" customFormat="1" x14ac:dyDescent="0.3"/>
    <row r="233" s="77" customFormat="1" x14ac:dyDescent="0.3"/>
    <row r="234" s="77" customFormat="1" x14ac:dyDescent="0.3"/>
    <row r="235" s="77" customFormat="1" x14ac:dyDescent="0.3"/>
    <row r="236" s="77" customFormat="1" x14ac:dyDescent="0.3"/>
    <row r="237" s="77" customFormat="1" x14ac:dyDescent="0.3"/>
    <row r="238" s="77" customFormat="1" x14ac:dyDescent="0.3"/>
    <row r="239" s="77" customFormat="1" x14ac:dyDescent="0.3"/>
    <row r="240" s="77" customFormat="1" x14ac:dyDescent="0.3"/>
    <row r="241" s="77" customFormat="1" x14ac:dyDescent="0.3"/>
    <row r="242" s="77" customFormat="1" x14ac:dyDescent="0.3"/>
    <row r="243" s="77" customFormat="1" x14ac:dyDescent="0.3"/>
    <row r="244" s="77" customFormat="1" x14ac:dyDescent="0.3"/>
    <row r="245" s="77" customFormat="1" x14ac:dyDescent="0.3"/>
    <row r="246" s="77" customFormat="1" x14ac:dyDescent="0.3"/>
    <row r="247" s="77" customFormat="1" x14ac:dyDescent="0.3"/>
    <row r="248" s="77" customFormat="1" x14ac:dyDescent="0.3"/>
    <row r="249" s="77" customFormat="1" x14ac:dyDescent="0.3"/>
    <row r="250" s="77" customFormat="1" x14ac:dyDescent="0.3"/>
    <row r="251" s="77" customFormat="1" x14ac:dyDescent="0.3"/>
    <row r="252" s="77" customFormat="1" x14ac:dyDescent="0.3"/>
    <row r="253" s="77" customFormat="1" x14ac:dyDescent="0.3"/>
    <row r="254" s="77" customFormat="1" x14ac:dyDescent="0.3"/>
    <row r="255" s="77" customFormat="1" x14ac:dyDescent="0.3"/>
    <row r="256" s="77" customFormat="1" x14ac:dyDescent="0.3"/>
    <row r="257" s="77" customFormat="1" x14ac:dyDescent="0.3"/>
    <row r="258" s="77" customFormat="1" x14ac:dyDescent="0.3"/>
    <row r="259" s="77" customFormat="1" x14ac:dyDescent="0.3"/>
    <row r="260" s="77" customFormat="1" x14ac:dyDescent="0.3"/>
    <row r="261" s="77" customFormat="1" x14ac:dyDescent="0.3"/>
    <row r="262" s="77" customFormat="1" x14ac:dyDescent="0.3"/>
    <row r="263" s="77" customFormat="1" x14ac:dyDescent="0.3"/>
    <row r="264" s="77" customFormat="1" x14ac:dyDescent="0.3"/>
    <row r="265" s="77" customFormat="1" x14ac:dyDescent="0.3"/>
  </sheetData>
  <mergeCells count="28">
    <mergeCell ref="K3:M4"/>
    <mergeCell ref="B3:J3"/>
    <mergeCell ref="A1:M1"/>
    <mergeCell ref="A2:M2"/>
    <mergeCell ref="B4:D4"/>
    <mergeCell ref="E4:G4"/>
    <mergeCell ref="H4:J4"/>
    <mergeCell ref="A3:A5"/>
    <mergeCell ref="N3:T3"/>
    <mergeCell ref="U3:AA3"/>
    <mergeCell ref="AB3:AH3"/>
    <mergeCell ref="AI3:AN3"/>
    <mergeCell ref="N4:N5"/>
    <mergeCell ref="O4:O5"/>
    <mergeCell ref="U4:U5"/>
    <mergeCell ref="V4:V5"/>
    <mergeCell ref="AB4:AB5"/>
    <mergeCell ref="AC4:AC5"/>
    <mergeCell ref="AI4:AI5"/>
    <mergeCell ref="C43:M46"/>
    <mergeCell ref="N43:T43"/>
    <mergeCell ref="U43:AA43"/>
    <mergeCell ref="AB43:AH43"/>
    <mergeCell ref="AI43:AN43"/>
    <mergeCell ref="N44:O46"/>
    <mergeCell ref="U44:V46"/>
    <mergeCell ref="AB44:AC46"/>
    <mergeCell ref="AI44:AI46"/>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Drop Down 1">
              <controlPr defaultSize="0" autoLine="0" autoPict="0">
                <anchor moveWithCells="1">
                  <from>
                    <xdr:col>0</xdr:col>
                    <xdr:colOff>31750</xdr:colOff>
                    <xdr:row>6</xdr:row>
                    <xdr:rowOff>12700</xdr:rowOff>
                  </from>
                  <to>
                    <xdr:col>0</xdr:col>
                    <xdr:colOff>1390650</xdr:colOff>
                    <xdr:row>6</xdr:row>
                    <xdr:rowOff>222250</xdr:rowOff>
                  </to>
                </anchor>
              </controlPr>
            </control>
          </mc:Choice>
        </mc:AlternateContent>
        <mc:AlternateContent xmlns:mc="http://schemas.openxmlformats.org/markup-compatibility/2006">
          <mc:Choice Requires="x14">
            <control shapeId="19458" r:id="rId4" name="Drop Down 2">
              <controlPr defaultSize="0" autoLine="0" autoPict="0">
                <anchor moveWithCells="1">
                  <from>
                    <xdr:col>0</xdr:col>
                    <xdr:colOff>31750</xdr:colOff>
                    <xdr:row>7</xdr:row>
                    <xdr:rowOff>19050</xdr:rowOff>
                  </from>
                  <to>
                    <xdr:col>0</xdr:col>
                    <xdr:colOff>1390650</xdr:colOff>
                    <xdr:row>7</xdr:row>
                    <xdr:rowOff>228600</xdr:rowOff>
                  </to>
                </anchor>
              </controlPr>
            </control>
          </mc:Choice>
        </mc:AlternateContent>
        <mc:AlternateContent xmlns:mc="http://schemas.openxmlformats.org/markup-compatibility/2006">
          <mc:Choice Requires="x14">
            <control shapeId="19459" r:id="rId5" name="Drop Down 3">
              <controlPr defaultSize="0" autoLine="0" autoPict="0">
                <anchor moveWithCells="1">
                  <from>
                    <xdr:col>0</xdr:col>
                    <xdr:colOff>31750</xdr:colOff>
                    <xdr:row>8</xdr:row>
                    <xdr:rowOff>25400</xdr:rowOff>
                  </from>
                  <to>
                    <xdr:col>0</xdr:col>
                    <xdr:colOff>1390650</xdr:colOff>
                    <xdr:row>8</xdr:row>
                    <xdr:rowOff>241300</xdr:rowOff>
                  </to>
                </anchor>
              </controlPr>
            </control>
          </mc:Choice>
        </mc:AlternateContent>
        <mc:AlternateContent xmlns:mc="http://schemas.openxmlformats.org/markup-compatibility/2006">
          <mc:Choice Requires="x14">
            <control shapeId="19460" r:id="rId6" name="Drop Down 4">
              <controlPr defaultSize="0" autoLine="0" autoPict="0">
                <anchor moveWithCells="1">
                  <from>
                    <xdr:col>0</xdr:col>
                    <xdr:colOff>31750</xdr:colOff>
                    <xdr:row>9</xdr:row>
                    <xdr:rowOff>25400</xdr:rowOff>
                  </from>
                  <to>
                    <xdr:col>0</xdr:col>
                    <xdr:colOff>1390650</xdr:colOff>
                    <xdr:row>9</xdr:row>
                    <xdr:rowOff>241300</xdr:rowOff>
                  </to>
                </anchor>
              </controlPr>
            </control>
          </mc:Choice>
        </mc:AlternateContent>
        <mc:AlternateContent xmlns:mc="http://schemas.openxmlformats.org/markup-compatibility/2006">
          <mc:Choice Requires="x14">
            <control shapeId="19461" r:id="rId7" name="Drop Down 5">
              <controlPr defaultSize="0" autoLine="0" autoPict="0">
                <anchor moveWithCells="1">
                  <from>
                    <xdr:col>0</xdr:col>
                    <xdr:colOff>31750</xdr:colOff>
                    <xdr:row>10</xdr:row>
                    <xdr:rowOff>25400</xdr:rowOff>
                  </from>
                  <to>
                    <xdr:col>0</xdr:col>
                    <xdr:colOff>1390650</xdr:colOff>
                    <xdr:row>10</xdr:row>
                    <xdr:rowOff>241300</xdr:rowOff>
                  </to>
                </anchor>
              </controlPr>
            </control>
          </mc:Choice>
        </mc:AlternateContent>
        <mc:AlternateContent xmlns:mc="http://schemas.openxmlformats.org/markup-compatibility/2006">
          <mc:Choice Requires="x14">
            <control shapeId="19462" r:id="rId8" name="Drop Down 6">
              <controlPr defaultSize="0" autoLine="0" autoPict="0">
                <anchor moveWithCells="1">
                  <from>
                    <xdr:col>0</xdr:col>
                    <xdr:colOff>31750</xdr:colOff>
                    <xdr:row>11</xdr:row>
                    <xdr:rowOff>25400</xdr:rowOff>
                  </from>
                  <to>
                    <xdr:col>0</xdr:col>
                    <xdr:colOff>1390650</xdr:colOff>
                    <xdr:row>11</xdr:row>
                    <xdr:rowOff>241300</xdr:rowOff>
                  </to>
                </anchor>
              </controlPr>
            </control>
          </mc:Choice>
        </mc:AlternateContent>
        <mc:AlternateContent xmlns:mc="http://schemas.openxmlformats.org/markup-compatibility/2006">
          <mc:Choice Requires="x14">
            <control shapeId="19463" r:id="rId9" name="Drop Down 7">
              <controlPr defaultSize="0" autoLine="0" autoPict="0">
                <anchor moveWithCells="1">
                  <from>
                    <xdr:col>0</xdr:col>
                    <xdr:colOff>31750</xdr:colOff>
                    <xdr:row>12</xdr:row>
                    <xdr:rowOff>25400</xdr:rowOff>
                  </from>
                  <to>
                    <xdr:col>0</xdr:col>
                    <xdr:colOff>1390650</xdr:colOff>
                    <xdr:row>12</xdr:row>
                    <xdr:rowOff>241300</xdr:rowOff>
                  </to>
                </anchor>
              </controlPr>
            </control>
          </mc:Choice>
        </mc:AlternateContent>
        <mc:AlternateContent xmlns:mc="http://schemas.openxmlformats.org/markup-compatibility/2006">
          <mc:Choice Requires="x14">
            <control shapeId="19464" r:id="rId10" name="Drop Down 8">
              <controlPr defaultSize="0" autoLine="0" autoPict="0">
                <anchor moveWithCells="1">
                  <from>
                    <xdr:col>0</xdr:col>
                    <xdr:colOff>31750</xdr:colOff>
                    <xdr:row>13</xdr:row>
                    <xdr:rowOff>25400</xdr:rowOff>
                  </from>
                  <to>
                    <xdr:col>0</xdr:col>
                    <xdr:colOff>1390650</xdr:colOff>
                    <xdr:row>13</xdr:row>
                    <xdr:rowOff>241300</xdr:rowOff>
                  </to>
                </anchor>
              </controlPr>
            </control>
          </mc:Choice>
        </mc:AlternateContent>
        <mc:AlternateContent xmlns:mc="http://schemas.openxmlformats.org/markup-compatibility/2006">
          <mc:Choice Requires="x14">
            <control shapeId="19465" r:id="rId11" name="Drop Down 9">
              <controlPr defaultSize="0" autoLine="0" autoPict="0">
                <anchor moveWithCells="1">
                  <from>
                    <xdr:col>0</xdr:col>
                    <xdr:colOff>31750</xdr:colOff>
                    <xdr:row>14</xdr:row>
                    <xdr:rowOff>25400</xdr:rowOff>
                  </from>
                  <to>
                    <xdr:col>0</xdr:col>
                    <xdr:colOff>1390650</xdr:colOff>
                    <xdr:row>14</xdr:row>
                    <xdr:rowOff>241300</xdr:rowOff>
                  </to>
                </anchor>
              </controlPr>
            </control>
          </mc:Choice>
        </mc:AlternateContent>
        <mc:AlternateContent xmlns:mc="http://schemas.openxmlformats.org/markup-compatibility/2006">
          <mc:Choice Requires="x14">
            <control shapeId="19466" r:id="rId12" name="Drop Down 10">
              <controlPr defaultSize="0" autoLine="0" autoPict="0">
                <anchor moveWithCells="1">
                  <from>
                    <xdr:col>0</xdr:col>
                    <xdr:colOff>31750</xdr:colOff>
                    <xdr:row>15</xdr:row>
                    <xdr:rowOff>25400</xdr:rowOff>
                  </from>
                  <to>
                    <xdr:col>0</xdr:col>
                    <xdr:colOff>1390650</xdr:colOff>
                    <xdr:row>15</xdr:row>
                    <xdr:rowOff>241300</xdr:rowOff>
                  </to>
                </anchor>
              </controlPr>
            </control>
          </mc:Choice>
        </mc:AlternateContent>
        <mc:AlternateContent xmlns:mc="http://schemas.openxmlformats.org/markup-compatibility/2006">
          <mc:Choice Requires="x14">
            <control shapeId="19467" r:id="rId13" name="Drop Down 11">
              <controlPr defaultSize="0" autoLine="0" autoPict="0">
                <anchor moveWithCells="1">
                  <from>
                    <xdr:col>0</xdr:col>
                    <xdr:colOff>31750</xdr:colOff>
                    <xdr:row>16</xdr:row>
                    <xdr:rowOff>25400</xdr:rowOff>
                  </from>
                  <to>
                    <xdr:col>0</xdr:col>
                    <xdr:colOff>1390650</xdr:colOff>
                    <xdr:row>16</xdr:row>
                    <xdr:rowOff>241300</xdr:rowOff>
                  </to>
                </anchor>
              </controlPr>
            </control>
          </mc:Choice>
        </mc:AlternateContent>
        <mc:AlternateContent xmlns:mc="http://schemas.openxmlformats.org/markup-compatibility/2006">
          <mc:Choice Requires="x14">
            <control shapeId="19468" r:id="rId14" name="Drop Down 12">
              <controlPr defaultSize="0" autoLine="0" autoPict="0">
                <anchor moveWithCells="1">
                  <from>
                    <xdr:col>0</xdr:col>
                    <xdr:colOff>31750</xdr:colOff>
                    <xdr:row>17</xdr:row>
                    <xdr:rowOff>25400</xdr:rowOff>
                  </from>
                  <to>
                    <xdr:col>0</xdr:col>
                    <xdr:colOff>1390650</xdr:colOff>
                    <xdr:row>17</xdr:row>
                    <xdr:rowOff>241300</xdr:rowOff>
                  </to>
                </anchor>
              </controlPr>
            </control>
          </mc:Choice>
        </mc:AlternateContent>
        <mc:AlternateContent xmlns:mc="http://schemas.openxmlformats.org/markup-compatibility/2006">
          <mc:Choice Requires="x14">
            <control shapeId="19469" r:id="rId15" name="Drop Down 13">
              <controlPr defaultSize="0" autoLine="0" autoPict="0">
                <anchor moveWithCells="1">
                  <from>
                    <xdr:col>0</xdr:col>
                    <xdr:colOff>31750</xdr:colOff>
                    <xdr:row>18</xdr:row>
                    <xdr:rowOff>25400</xdr:rowOff>
                  </from>
                  <to>
                    <xdr:col>0</xdr:col>
                    <xdr:colOff>1390650</xdr:colOff>
                    <xdr:row>18</xdr:row>
                    <xdr:rowOff>241300</xdr:rowOff>
                  </to>
                </anchor>
              </controlPr>
            </control>
          </mc:Choice>
        </mc:AlternateContent>
        <mc:AlternateContent xmlns:mc="http://schemas.openxmlformats.org/markup-compatibility/2006">
          <mc:Choice Requires="x14">
            <control shapeId="19470" r:id="rId16" name="Drop Down 14">
              <controlPr defaultSize="0" autoLine="0" autoPict="0">
                <anchor moveWithCells="1">
                  <from>
                    <xdr:col>0</xdr:col>
                    <xdr:colOff>31750</xdr:colOff>
                    <xdr:row>19</xdr:row>
                    <xdr:rowOff>25400</xdr:rowOff>
                  </from>
                  <to>
                    <xdr:col>0</xdr:col>
                    <xdr:colOff>1390650</xdr:colOff>
                    <xdr:row>19</xdr:row>
                    <xdr:rowOff>241300</xdr:rowOff>
                  </to>
                </anchor>
              </controlPr>
            </control>
          </mc:Choice>
        </mc:AlternateContent>
        <mc:AlternateContent xmlns:mc="http://schemas.openxmlformats.org/markup-compatibility/2006">
          <mc:Choice Requires="x14">
            <control shapeId="19471" r:id="rId17" name="Drop Down 15">
              <controlPr defaultSize="0" autoLine="0" autoPict="0">
                <anchor moveWithCells="1">
                  <from>
                    <xdr:col>0</xdr:col>
                    <xdr:colOff>31750</xdr:colOff>
                    <xdr:row>20</xdr:row>
                    <xdr:rowOff>25400</xdr:rowOff>
                  </from>
                  <to>
                    <xdr:col>0</xdr:col>
                    <xdr:colOff>1390650</xdr:colOff>
                    <xdr:row>20</xdr:row>
                    <xdr:rowOff>241300</xdr:rowOff>
                  </to>
                </anchor>
              </controlPr>
            </control>
          </mc:Choice>
        </mc:AlternateContent>
        <mc:AlternateContent xmlns:mc="http://schemas.openxmlformats.org/markup-compatibility/2006">
          <mc:Choice Requires="x14">
            <control shapeId="19472" r:id="rId18" name="Drop Down 16">
              <controlPr defaultSize="0" autoLine="0" autoPict="0">
                <anchor moveWithCells="1">
                  <from>
                    <xdr:col>0</xdr:col>
                    <xdr:colOff>31750</xdr:colOff>
                    <xdr:row>21</xdr:row>
                    <xdr:rowOff>25400</xdr:rowOff>
                  </from>
                  <to>
                    <xdr:col>0</xdr:col>
                    <xdr:colOff>1390650</xdr:colOff>
                    <xdr:row>21</xdr:row>
                    <xdr:rowOff>241300</xdr:rowOff>
                  </to>
                </anchor>
              </controlPr>
            </control>
          </mc:Choice>
        </mc:AlternateContent>
        <mc:AlternateContent xmlns:mc="http://schemas.openxmlformats.org/markup-compatibility/2006">
          <mc:Choice Requires="x14">
            <control shapeId="19473" r:id="rId19" name="Drop Down 17">
              <controlPr defaultSize="0" autoLine="0" autoPict="0">
                <anchor moveWithCells="1">
                  <from>
                    <xdr:col>0</xdr:col>
                    <xdr:colOff>31750</xdr:colOff>
                    <xdr:row>22</xdr:row>
                    <xdr:rowOff>25400</xdr:rowOff>
                  </from>
                  <to>
                    <xdr:col>0</xdr:col>
                    <xdr:colOff>1390650</xdr:colOff>
                    <xdr:row>22</xdr:row>
                    <xdr:rowOff>241300</xdr:rowOff>
                  </to>
                </anchor>
              </controlPr>
            </control>
          </mc:Choice>
        </mc:AlternateContent>
        <mc:AlternateContent xmlns:mc="http://schemas.openxmlformats.org/markup-compatibility/2006">
          <mc:Choice Requires="x14">
            <control shapeId="19474" r:id="rId20" name="Drop Down 18">
              <controlPr defaultSize="0" autoLine="0" autoPict="0">
                <anchor moveWithCells="1">
                  <from>
                    <xdr:col>0</xdr:col>
                    <xdr:colOff>31750</xdr:colOff>
                    <xdr:row>23</xdr:row>
                    <xdr:rowOff>25400</xdr:rowOff>
                  </from>
                  <to>
                    <xdr:col>0</xdr:col>
                    <xdr:colOff>1390650</xdr:colOff>
                    <xdr:row>23</xdr:row>
                    <xdr:rowOff>241300</xdr:rowOff>
                  </to>
                </anchor>
              </controlPr>
            </control>
          </mc:Choice>
        </mc:AlternateContent>
        <mc:AlternateContent xmlns:mc="http://schemas.openxmlformats.org/markup-compatibility/2006">
          <mc:Choice Requires="x14">
            <control shapeId="19475" r:id="rId21" name="Drop Down 19">
              <controlPr defaultSize="0" autoLine="0" autoPict="0">
                <anchor moveWithCells="1">
                  <from>
                    <xdr:col>0</xdr:col>
                    <xdr:colOff>31750</xdr:colOff>
                    <xdr:row>24</xdr:row>
                    <xdr:rowOff>25400</xdr:rowOff>
                  </from>
                  <to>
                    <xdr:col>0</xdr:col>
                    <xdr:colOff>1390650</xdr:colOff>
                    <xdr:row>24</xdr:row>
                    <xdr:rowOff>241300</xdr:rowOff>
                  </to>
                </anchor>
              </controlPr>
            </control>
          </mc:Choice>
        </mc:AlternateContent>
        <mc:AlternateContent xmlns:mc="http://schemas.openxmlformats.org/markup-compatibility/2006">
          <mc:Choice Requires="x14">
            <control shapeId="19476" r:id="rId22" name="Drop Down 20">
              <controlPr defaultSize="0" autoLine="0" autoPict="0">
                <anchor moveWithCells="1">
                  <from>
                    <xdr:col>0</xdr:col>
                    <xdr:colOff>31750</xdr:colOff>
                    <xdr:row>25</xdr:row>
                    <xdr:rowOff>25400</xdr:rowOff>
                  </from>
                  <to>
                    <xdr:col>0</xdr:col>
                    <xdr:colOff>1390650</xdr:colOff>
                    <xdr:row>25</xdr:row>
                    <xdr:rowOff>241300</xdr:rowOff>
                  </to>
                </anchor>
              </controlPr>
            </control>
          </mc:Choice>
        </mc:AlternateContent>
        <mc:AlternateContent xmlns:mc="http://schemas.openxmlformats.org/markup-compatibility/2006">
          <mc:Choice Requires="x14">
            <control shapeId="19477" r:id="rId23" name="Drop Down 21">
              <controlPr defaultSize="0" autoLine="0" autoPict="0">
                <anchor moveWithCells="1">
                  <from>
                    <xdr:col>0</xdr:col>
                    <xdr:colOff>31750</xdr:colOff>
                    <xdr:row>26</xdr:row>
                    <xdr:rowOff>25400</xdr:rowOff>
                  </from>
                  <to>
                    <xdr:col>0</xdr:col>
                    <xdr:colOff>1390650</xdr:colOff>
                    <xdr:row>26</xdr:row>
                    <xdr:rowOff>241300</xdr:rowOff>
                  </to>
                </anchor>
              </controlPr>
            </control>
          </mc:Choice>
        </mc:AlternateContent>
        <mc:AlternateContent xmlns:mc="http://schemas.openxmlformats.org/markup-compatibility/2006">
          <mc:Choice Requires="x14">
            <control shapeId="19478" r:id="rId24" name="Drop Down 22">
              <controlPr defaultSize="0" autoLine="0" autoPict="0">
                <anchor moveWithCells="1">
                  <from>
                    <xdr:col>0</xdr:col>
                    <xdr:colOff>31750</xdr:colOff>
                    <xdr:row>27</xdr:row>
                    <xdr:rowOff>25400</xdr:rowOff>
                  </from>
                  <to>
                    <xdr:col>0</xdr:col>
                    <xdr:colOff>1390650</xdr:colOff>
                    <xdr:row>27</xdr:row>
                    <xdr:rowOff>241300</xdr:rowOff>
                  </to>
                </anchor>
              </controlPr>
            </control>
          </mc:Choice>
        </mc:AlternateContent>
        <mc:AlternateContent xmlns:mc="http://schemas.openxmlformats.org/markup-compatibility/2006">
          <mc:Choice Requires="x14">
            <control shapeId="19479" r:id="rId25" name="Drop Down 23">
              <controlPr defaultSize="0" autoLine="0" autoPict="0">
                <anchor moveWithCells="1">
                  <from>
                    <xdr:col>0</xdr:col>
                    <xdr:colOff>31750</xdr:colOff>
                    <xdr:row>28</xdr:row>
                    <xdr:rowOff>25400</xdr:rowOff>
                  </from>
                  <to>
                    <xdr:col>0</xdr:col>
                    <xdr:colOff>1390650</xdr:colOff>
                    <xdr:row>28</xdr:row>
                    <xdr:rowOff>241300</xdr:rowOff>
                  </to>
                </anchor>
              </controlPr>
            </control>
          </mc:Choice>
        </mc:AlternateContent>
        <mc:AlternateContent xmlns:mc="http://schemas.openxmlformats.org/markup-compatibility/2006">
          <mc:Choice Requires="x14">
            <control shapeId="19480" r:id="rId26" name="Drop Down 24">
              <controlPr defaultSize="0" autoLine="0" autoPict="0">
                <anchor moveWithCells="1">
                  <from>
                    <xdr:col>0</xdr:col>
                    <xdr:colOff>31750</xdr:colOff>
                    <xdr:row>29</xdr:row>
                    <xdr:rowOff>25400</xdr:rowOff>
                  </from>
                  <to>
                    <xdr:col>0</xdr:col>
                    <xdr:colOff>1390650</xdr:colOff>
                    <xdr:row>29</xdr:row>
                    <xdr:rowOff>241300</xdr:rowOff>
                  </to>
                </anchor>
              </controlPr>
            </control>
          </mc:Choice>
        </mc:AlternateContent>
        <mc:AlternateContent xmlns:mc="http://schemas.openxmlformats.org/markup-compatibility/2006">
          <mc:Choice Requires="x14">
            <control shapeId="19481" r:id="rId27" name="Drop Down 25">
              <controlPr defaultSize="0" autoLine="0" autoPict="0">
                <anchor moveWithCells="1">
                  <from>
                    <xdr:col>0</xdr:col>
                    <xdr:colOff>31750</xdr:colOff>
                    <xdr:row>30</xdr:row>
                    <xdr:rowOff>25400</xdr:rowOff>
                  </from>
                  <to>
                    <xdr:col>0</xdr:col>
                    <xdr:colOff>1390650</xdr:colOff>
                    <xdr:row>30</xdr:row>
                    <xdr:rowOff>241300</xdr:rowOff>
                  </to>
                </anchor>
              </controlPr>
            </control>
          </mc:Choice>
        </mc:AlternateContent>
        <mc:AlternateContent xmlns:mc="http://schemas.openxmlformats.org/markup-compatibility/2006">
          <mc:Choice Requires="x14">
            <control shapeId="19482" r:id="rId28" name="Drop Down 26">
              <controlPr defaultSize="0" autoLine="0" autoPict="0">
                <anchor moveWithCells="1">
                  <from>
                    <xdr:col>0</xdr:col>
                    <xdr:colOff>31750</xdr:colOff>
                    <xdr:row>31</xdr:row>
                    <xdr:rowOff>25400</xdr:rowOff>
                  </from>
                  <to>
                    <xdr:col>0</xdr:col>
                    <xdr:colOff>1390650</xdr:colOff>
                    <xdr:row>31</xdr:row>
                    <xdr:rowOff>241300</xdr:rowOff>
                  </to>
                </anchor>
              </controlPr>
            </control>
          </mc:Choice>
        </mc:AlternateContent>
        <mc:AlternateContent xmlns:mc="http://schemas.openxmlformats.org/markup-compatibility/2006">
          <mc:Choice Requires="x14">
            <control shapeId="19483" r:id="rId29" name="Drop Down 27">
              <controlPr defaultSize="0" autoLine="0" autoPict="0">
                <anchor moveWithCells="1">
                  <from>
                    <xdr:col>0</xdr:col>
                    <xdr:colOff>31750</xdr:colOff>
                    <xdr:row>32</xdr:row>
                    <xdr:rowOff>25400</xdr:rowOff>
                  </from>
                  <to>
                    <xdr:col>0</xdr:col>
                    <xdr:colOff>1390650</xdr:colOff>
                    <xdr:row>32</xdr:row>
                    <xdr:rowOff>241300</xdr:rowOff>
                  </to>
                </anchor>
              </controlPr>
            </control>
          </mc:Choice>
        </mc:AlternateContent>
        <mc:AlternateContent xmlns:mc="http://schemas.openxmlformats.org/markup-compatibility/2006">
          <mc:Choice Requires="x14">
            <control shapeId="19484" r:id="rId30" name="Drop Down 28">
              <controlPr defaultSize="0" autoLine="0" autoPict="0">
                <anchor moveWithCells="1">
                  <from>
                    <xdr:col>0</xdr:col>
                    <xdr:colOff>31750</xdr:colOff>
                    <xdr:row>33</xdr:row>
                    <xdr:rowOff>25400</xdr:rowOff>
                  </from>
                  <to>
                    <xdr:col>0</xdr:col>
                    <xdr:colOff>1390650</xdr:colOff>
                    <xdr:row>33</xdr:row>
                    <xdr:rowOff>241300</xdr:rowOff>
                  </to>
                </anchor>
              </controlPr>
            </control>
          </mc:Choice>
        </mc:AlternateContent>
        <mc:AlternateContent xmlns:mc="http://schemas.openxmlformats.org/markup-compatibility/2006">
          <mc:Choice Requires="x14">
            <control shapeId="19485" r:id="rId31" name="Drop Down 29">
              <controlPr defaultSize="0" autoLine="0" autoPict="0">
                <anchor moveWithCells="1">
                  <from>
                    <xdr:col>0</xdr:col>
                    <xdr:colOff>31750</xdr:colOff>
                    <xdr:row>34</xdr:row>
                    <xdr:rowOff>25400</xdr:rowOff>
                  </from>
                  <to>
                    <xdr:col>0</xdr:col>
                    <xdr:colOff>1390650</xdr:colOff>
                    <xdr:row>34</xdr:row>
                    <xdr:rowOff>241300</xdr:rowOff>
                  </to>
                </anchor>
              </controlPr>
            </control>
          </mc:Choice>
        </mc:AlternateContent>
        <mc:AlternateContent xmlns:mc="http://schemas.openxmlformats.org/markup-compatibility/2006">
          <mc:Choice Requires="x14">
            <control shapeId="19486" r:id="rId32" name="Drop Down 30">
              <controlPr defaultSize="0" autoLine="0" autoPict="0">
                <anchor moveWithCells="1">
                  <from>
                    <xdr:col>0</xdr:col>
                    <xdr:colOff>31750</xdr:colOff>
                    <xdr:row>35</xdr:row>
                    <xdr:rowOff>25400</xdr:rowOff>
                  </from>
                  <to>
                    <xdr:col>0</xdr:col>
                    <xdr:colOff>1390650</xdr:colOff>
                    <xdr:row>35</xdr:row>
                    <xdr:rowOff>241300</xdr:rowOff>
                  </to>
                </anchor>
              </controlPr>
            </control>
          </mc:Choice>
        </mc:AlternateContent>
        <mc:AlternateContent xmlns:mc="http://schemas.openxmlformats.org/markup-compatibility/2006">
          <mc:Choice Requires="x14">
            <control shapeId="19487" r:id="rId33" name="Drop Down 31">
              <controlPr defaultSize="0" autoLine="0" autoPict="0">
                <anchor moveWithCells="1">
                  <from>
                    <xdr:col>0</xdr:col>
                    <xdr:colOff>31750</xdr:colOff>
                    <xdr:row>36</xdr:row>
                    <xdr:rowOff>25400</xdr:rowOff>
                  </from>
                  <to>
                    <xdr:col>0</xdr:col>
                    <xdr:colOff>1390650</xdr:colOff>
                    <xdr:row>36</xdr:row>
                    <xdr:rowOff>241300</xdr:rowOff>
                  </to>
                </anchor>
              </controlPr>
            </control>
          </mc:Choice>
        </mc:AlternateContent>
        <mc:AlternateContent xmlns:mc="http://schemas.openxmlformats.org/markup-compatibility/2006">
          <mc:Choice Requires="x14">
            <control shapeId="19488" r:id="rId34" name="Drop Down 32">
              <controlPr defaultSize="0" autoLine="0" autoPict="0">
                <anchor moveWithCells="1">
                  <from>
                    <xdr:col>0</xdr:col>
                    <xdr:colOff>31750</xdr:colOff>
                    <xdr:row>37</xdr:row>
                    <xdr:rowOff>25400</xdr:rowOff>
                  </from>
                  <to>
                    <xdr:col>0</xdr:col>
                    <xdr:colOff>1390650</xdr:colOff>
                    <xdr:row>37</xdr:row>
                    <xdr:rowOff>241300</xdr:rowOff>
                  </to>
                </anchor>
              </controlPr>
            </control>
          </mc:Choice>
        </mc:AlternateContent>
        <mc:AlternateContent xmlns:mc="http://schemas.openxmlformats.org/markup-compatibility/2006">
          <mc:Choice Requires="x14">
            <control shapeId="19489" r:id="rId35" name="Drop Down 33">
              <controlPr defaultSize="0" autoLine="0" autoPict="0">
                <anchor moveWithCells="1">
                  <from>
                    <xdr:col>0</xdr:col>
                    <xdr:colOff>31750</xdr:colOff>
                    <xdr:row>38</xdr:row>
                    <xdr:rowOff>25400</xdr:rowOff>
                  </from>
                  <to>
                    <xdr:col>0</xdr:col>
                    <xdr:colOff>1390650</xdr:colOff>
                    <xdr:row>38</xdr:row>
                    <xdr:rowOff>241300</xdr:rowOff>
                  </to>
                </anchor>
              </controlPr>
            </control>
          </mc:Choice>
        </mc:AlternateContent>
        <mc:AlternateContent xmlns:mc="http://schemas.openxmlformats.org/markup-compatibility/2006">
          <mc:Choice Requires="x14">
            <control shapeId="19490" r:id="rId36" name="Drop Down 34">
              <controlPr defaultSize="0" autoLine="0" autoPict="0">
                <anchor moveWithCells="1">
                  <from>
                    <xdr:col>0</xdr:col>
                    <xdr:colOff>31750</xdr:colOff>
                    <xdr:row>39</xdr:row>
                    <xdr:rowOff>25400</xdr:rowOff>
                  </from>
                  <to>
                    <xdr:col>0</xdr:col>
                    <xdr:colOff>1390650</xdr:colOff>
                    <xdr:row>39</xdr:row>
                    <xdr:rowOff>241300</xdr:rowOff>
                  </to>
                </anchor>
              </controlPr>
            </control>
          </mc:Choice>
        </mc:AlternateContent>
        <mc:AlternateContent xmlns:mc="http://schemas.openxmlformats.org/markup-compatibility/2006">
          <mc:Choice Requires="x14">
            <control shapeId="19491" r:id="rId37" name="Drop Down 35">
              <controlPr defaultSize="0" autoLine="0" autoPict="0">
                <anchor moveWithCells="1">
                  <from>
                    <xdr:col>0</xdr:col>
                    <xdr:colOff>31750</xdr:colOff>
                    <xdr:row>40</xdr:row>
                    <xdr:rowOff>25400</xdr:rowOff>
                  </from>
                  <to>
                    <xdr:col>0</xdr:col>
                    <xdr:colOff>1390650</xdr:colOff>
                    <xdr:row>40</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Y319"/>
  <sheetViews>
    <sheetView topLeftCell="A16" workbookViewId="0">
      <selection activeCell="M32" sqref="M32:M34"/>
    </sheetView>
  </sheetViews>
  <sheetFormatPr baseColWidth="10" defaultColWidth="10.90625" defaultRowHeight="14" x14ac:dyDescent="0.3"/>
  <cols>
    <col min="1" max="1" width="20.1796875" style="78" customWidth="1"/>
    <col min="2" max="10" width="9.08984375" style="78" customWidth="1"/>
    <col min="11" max="13" width="10.90625" style="78"/>
    <col min="14" max="14" width="13.26953125" style="78" customWidth="1"/>
    <col min="15" max="15" width="36.453125" style="78" customWidth="1"/>
    <col min="16" max="25" width="10.90625" style="77"/>
    <col min="26" max="16384" width="10.90625" style="78"/>
  </cols>
  <sheetData>
    <row r="1" spans="1:15" ht="15.5" customHeight="1" x14ac:dyDescent="0.3">
      <c r="A1" s="230" t="s">
        <v>25</v>
      </c>
      <c r="B1" s="231"/>
      <c r="C1" s="231"/>
      <c r="D1" s="231"/>
      <c r="E1" s="231"/>
      <c r="F1" s="231"/>
      <c r="G1" s="231"/>
      <c r="H1" s="231"/>
      <c r="I1" s="231"/>
      <c r="J1" s="231"/>
      <c r="K1" s="231"/>
      <c r="L1" s="231"/>
      <c r="M1" s="231"/>
      <c r="N1" s="260"/>
      <c r="O1" s="77"/>
    </row>
    <row r="2" spans="1:15" ht="38.5" customHeight="1" thickBot="1" x14ac:dyDescent="0.35">
      <c r="A2" s="232" t="s">
        <v>266</v>
      </c>
      <c r="B2" s="233"/>
      <c r="C2" s="233"/>
      <c r="D2" s="233"/>
      <c r="E2" s="233"/>
      <c r="F2" s="233"/>
      <c r="G2" s="233"/>
      <c r="H2" s="233"/>
      <c r="I2" s="233"/>
      <c r="J2" s="233"/>
      <c r="K2" s="233"/>
      <c r="L2" s="233"/>
      <c r="M2" s="233"/>
      <c r="N2" s="261"/>
      <c r="O2" s="77"/>
    </row>
    <row r="3" spans="1:15" ht="14.5" thickBot="1" x14ac:dyDescent="0.35">
      <c r="A3" s="235" t="s">
        <v>151</v>
      </c>
      <c r="B3" s="223" t="str">
        <f>Betriebsdaten!$B$21</f>
        <v>20XX</v>
      </c>
      <c r="C3" s="223"/>
      <c r="D3" s="224"/>
      <c r="E3" s="223" t="str">
        <f>Betriebsdaten!$B$22</f>
        <v>20XX</v>
      </c>
      <c r="F3" s="223"/>
      <c r="G3" s="224"/>
      <c r="H3" s="223" t="str">
        <f>Betriebsdaten!$B$23</f>
        <v>20XX</v>
      </c>
      <c r="I3" s="223"/>
      <c r="J3" s="224"/>
      <c r="K3" s="48" t="str">
        <f>Betriebsdaten!$B$21</f>
        <v>20XX</v>
      </c>
      <c r="L3" s="50" t="str">
        <f>Betriebsdaten!$B$22</f>
        <v>20XX</v>
      </c>
      <c r="M3" s="49" t="str">
        <f>Betriebsdaten!$B$23</f>
        <v>20XX</v>
      </c>
      <c r="N3" s="84" t="s">
        <v>126</v>
      </c>
      <c r="O3" s="257" t="s">
        <v>219</v>
      </c>
    </row>
    <row r="4" spans="1:15" ht="28.5" thickBot="1" x14ac:dyDescent="0.35">
      <c r="A4" s="236"/>
      <c r="B4" s="16" t="s">
        <v>34</v>
      </c>
      <c r="C4" s="16" t="s">
        <v>33</v>
      </c>
      <c r="D4" s="16" t="s">
        <v>35</v>
      </c>
      <c r="E4" s="16" t="s">
        <v>34</v>
      </c>
      <c r="F4" s="16" t="s">
        <v>33</v>
      </c>
      <c r="G4" s="16" t="s">
        <v>35</v>
      </c>
      <c r="H4" s="16" t="s">
        <v>34</v>
      </c>
      <c r="I4" s="16" t="s">
        <v>33</v>
      </c>
      <c r="J4" s="16" t="s">
        <v>35</v>
      </c>
      <c r="K4" s="42" t="s">
        <v>51</v>
      </c>
      <c r="L4" s="43" t="s">
        <v>51</v>
      </c>
      <c r="M4" s="45" t="s">
        <v>51</v>
      </c>
      <c r="N4" s="46" t="s">
        <v>51</v>
      </c>
      <c r="O4" s="258"/>
    </row>
    <row r="5" spans="1:15" ht="14.5" thickBot="1" x14ac:dyDescent="0.35">
      <c r="A5" s="40"/>
      <c r="B5" s="41"/>
      <c r="C5" s="41"/>
      <c r="D5" s="41"/>
      <c r="E5" s="41"/>
      <c r="F5" s="41"/>
      <c r="G5" s="41"/>
      <c r="H5" s="41"/>
      <c r="I5" s="41"/>
      <c r="J5" s="41"/>
      <c r="K5" s="20" t="s">
        <v>125</v>
      </c>
      <c r="L5" s="44" t="s">
        <v>125</v>
      </c>
      <c r="M5" s="27" t="s">
        <v>125</v>
      </c>
      <c r="N5" s="47" t="s">
        <v>125</v>
      </c>
      <c r="O5" s="259"/>
    </row>
    <row r="6" spans="1:15" ht="19.5" customHeight="1" thickBot="1" x14ac:dyDescent="0.35">
      <c r="A6" s="66">
        <v>8</v>
      </c>
      <c r="B6" s="303"/>
      <c r="C6" s="303"/>
      <c r="D6" s="65">
        <f t="shared" ref="D6:D12" si="0">C6*B6/10</f>
        <v>0</v>
      </c>
      <c r="E6" s="303"/>
      <c r="F6" s="303"/>
      <c r="G6" s="65">
        <f t="shared" ref="G6:G12" si="1">F6*E6/10</f>
        <v>0</v>
      </c>
      <c r="H6" s="303"/>
      <c r="I6" s="303"/>
      <c r="J6" s="65">
        <f t="shared" ref="J6:J12" si="2">I6*H6/10</f>
        <v>0</v>
      </c>
      <c r="K6" s="17">
        <f>IF(D6=0,0,IF(OR(A6=1,A6=2,A6=3),INDEX($I$18:$I$48,A6)*D6,(IF(OR(A6=4,A6=5,A6=7,A6=8,A6=9,A6=10,A6=11,A6=12),INDEX($I$18:$I$48,A6)*D6-INDEX($J$18:$J$48,A6),IF(AND(A6&gt;=13,A6&lt;=31),INDEX($I$18:$I$48,A6)*D6,"Fehler")))))</f>
        <v>0</v>
      </c>
      <c r="L6" s="17">
        <f>IF(G6=0,0,IF(OR(A6=1,A6=2,A6=3),INDEX($I$18:$I$48,A6)*G6,(IF(OR(A6=4,A6=5,A6=7,A6=8,A6=9,A6=10,A6=11,A6=12),INDEX($I$18:$I$48,A6)*G6-INDEX($J$18:$J$48,A6),IF(AND(A6&gt;=13,A6&lt;=31),INDEX($I$18:$I$48,A6)*G6,"Fehler")))))</f>
        <v>0</v>
      </c>
      <c r="M6" s="17">
        <f>IF(J6=0,0,IF(OR(A6=1,A6=2,A6=3),INDEX($I$18:$I$48,A6)*J6,(IF(OR(A6=4,A6=5,A6=7,A6=8,A6=9,A6=10,A6=11,A6=12),INDEX($I$18:$I$48,A6)*J6-INDEX($J$18:$J$48,A6),IF(AND(A6&gt;=13,A6&lt;=31),INDEX($I$18:$I$48,A6)*J6,"Fehler")))))</f>
        <v>0</v>
      </c>
      <c r="N6" s="17">
        <f>AVERAGE(M6,L6,K6)</f>
        <v>0</v>
      </c>
      <c r="O6" s="65"/>
    </row>
    <row r="7" spans="1:15" ht="19.5" customHeight="1" thickBot="1" x14ac:dyDescent="0.35">
      <c r="A7" s="64">
        <v>18</v>
      </c>
      <c r="B7" s="303"/>
      <c r="C7" s="303"/>
      <c r="D7" s="65">
        <f t="shared" si="0"/>
        <v>0</v>
      </c>
      <c r="E7" s="303"/>
      <c r="F7" s="303"/>
      <c r="G7" s="65">
        <f t="shared" si="1"/>
        <v>0</v>
      </c>
      <c r="H7" s="303"/>
      <c r="I7" s="303"/>
      <c r="J7" s="65">
        <f t="shared" si="2"/>
        <v>0</v>
      </c>
      <c r="K7" s="17">
        <f t="shared" ref="K7:K14" si="3">IF(D7=0,0,IF(OR(A7=1,A7=2,A7=3),INDEX($I$18:$I$48,A7)*D7,(IF(OR(A7=4,A7=5,A7=7,A7=8,A7=9,A7=10,A7=11,A7=12),INDEX($I$18:$I$48,A7)*D7-INDEX($J$18:$J$48,A7),IF(AND(A7&gt;=13,A7&lt;=31),INDEX($I$18:$I$48,A7)*D7,"Fehler")))))</f>
        <v>0</v>
      </c>
      <c r="L7" s="17">
        <f t="shared" ref="L7:L14" si="4">IF(G7=0,0,IF(OR(A7=1,A7=2,A7=3),INDEX($I$18:$I$48,A7)*G7,(IF(OR(A7=4,A7=5,A7=7,A7=8,A7=9,A7=10,A7=11,A7=12),INDEX($I$18:$I$48,A7)*G7-INDEX($J$18:$J$48,A7),IF(AND(A7&gt;=13,A7&lt;=31),INDEX($I$18:$I$48,A7)*G7,"Fehler")))))</f>
        <v>0</v>
      </c>
      <c r="M7" s="17">
        <f t="shared" ref="M7:M14" si="5">IF(J7=0,0,IF(OR(A7=1,A7=2,A7=3),INDEX($I$18:$I$48,A7)*J7,(IF(OR(A7=4,A7=5,A7=7,A7=8,A7=9,A7=10,A7=11,A7=12),INDEX($I$18:$I$48,A7)*J7-INDEX($J$18:$J$48,A7),IF(AND(A7&gt;=13,A7&lt;=31),INDEX($I$18:$I$48,A7)*J7,"Fehler")))))</f>
        <v>0</v>
      </c>
      <c r="N7" s="17">
        <f t="shared" ref="N7:N14" si="6">AVERAGE(M7,L7,K7)</f>
        <v>0</v>
      </c>
      <c r="O7" s="65"/>
    </row>
    <row r="8" spans="1:15" ht="19.5" customHeight="1" thickBot="1" x14ac:dyDescent="0.35">
      <c r="A8" s="64">
        <v>22</v>
      </c>
      <c r="B8" s="303"/>
      <c r="C8" s="303"/>
      <c r="D8" s="65">
        <f t="shared" si="0"/>
        <v>0</v>
      </c>
      <c r="E8" s="303"/>
      <c r="F8" s="303"/>
      <c r="G8" s="65">
        <f t="shared" si="1"/>
        <v>0</v>
      </c>
      <c r="H8" s="303"/>
      <c r="I8" s="303"/>
      <c r="J8" s="65">
        <f t="shared" si="2"/>
        <v>0</v>
      </c>
      <c r="K8" s="17">
        <f t="shared" si="3"/>
        <v>0</v>
      </c>
      <c r="L8" s="17">
        <f t="shared" si="4"/>
        <v>0</v>
      </c>
      <c r="M8" s="17">
        <f t="shared" si="5"/>
        <v>0</v>
      </c>
      <c r="N8" s="17">
        <f t="shared" si="6"/>
        <v>0</v>
      </c>
      <c r="O8" s="65"/>
    </row>
    <row r="9" spans="1:15" ht="19.5" customHeight="1" thickBot="1" x14ac:dyDescent="0.35">
      <c r="A9" s="64">
        <v>17</v>
      </c>
      <c r="B9" s="303"/>
      <c r="C9" s="303"/>
      <c r="D9" s="65">
        <f t="shared" si="0"/>
        <v>0</v>
      </c>
      <c r="E9" s="303"/>
      <c r="F9" s="303"/>
      <c r="G9" s="65">
        <f t="shared" si="1"/>
        <v>0</v>
      </c>
      <c r="H9" s="303"/>
      <c r="I9" s="303"/>
      <c r="J9" s="65">
        <f t="shared" si="2"/>
        <v>0</v>
      </c>
      <c r="K9" s="17">
        <f t="shared" si="3"/>
        <v>0</v>
      </c>
      <c r="L9" s="17">
        <f t="shared" si="4"/>
        <v>0</v>
      </c>
      <c r="M9" s="17">
        <f t="shared" si="5"/>
        <v>0</v>
      </c>
      <c r="N9" s="17">
        <f t="shared" si="6"/>
        <v>0</v>
      </c>
      <c r="O9" s="65"/>
    </row>
    <row r="10" spans="1:15" ht="19.5" customHeight="1" thickBot="1" x14ac:dyDescent="0.35">
      <c r="A10" s="64">
        <v>18</v>
      </c>
      <c r="B10" s="303"/>
      <c r="C10" s="303"/>
      <c r="D10" s="65">
        <f t="shared" si="0"/>
        <v>0</v>
      </c>
      <c r="E10" s="303"/>
      <c r="F10" s="303"/>
      <c r="G10" s="65">
        <f t="shared" si="1"/>
        <v>0</v>
      </c>
      <c r="H10" s="303"/>
      <c r="I10" s="303"/>
      <c r="J10" s="65">
        <f t="shared" si="2"/>
        <v>0</v>
      </c>
      <c r="K10" s="17">
        <f t="shared" si="3"/>
        <v>0</v>
      </c>
      <c r="L10" s="17">
        <f t="shared" si="4"/>
        <v>0</v>
      </c>
      <c r="M10" s="17">
        <f t="shared" si="5"/>
        <v>0</v>
      </c>
      <c r="N10" s="17">
        <f t="shared" si="6"/>
        <v>0</v>
      </c>
      <c r="O10" s="65"/>
    </row>
    <row r="11" spans="1:15" ht="19.5" customHeight="1" thickBot="1" x14ac:dyDescent="0.35">
      <c r="A11" s="64">
        <v>1</v>
      </c>
      <c r="B11" s="303"/>
      <c r="C11" s="303"/>
      <c r="D11" s="65">
        <f t="shared" si="0"/>
        <v>0</v>
      </c>
      <c r="E11" s="303"/>
      <c r="F11" s="303"/>
      <c r="G11" s="65">
        <f t="shared" si="1"/>
        <v>0</v>
      </c>
      <c r="H11" s="303"/>
      <c r="I11" s="303"/>
      <c r="J11" s="65">
        <f t="shared" si="2"/>
        <v>0</v>
      </c>
      <c r="K11" s="17">
        <f t="shared" si="3"/>
        <v>0</v>
      </c>
      <c r="L11" s="17">
        <f t="shared" si="4"/>
        <v>0</v>
      </c>
      <c r="M11" s="17">
        <f t="shared" si="5"/>
        <v>0</v>
      </c>
      <c r="N11" s="17">
        <f t="shared" si="6"/>
        <v>0</v>
      </c>
      <c r="O11" s="65"/>
    </row>
    <row r="12" spans="1:15" ht="19.5" customHeight="1" thickBot="1" x14ac:dyDescent="0.35">
      <c r="A12" s="64">
        <v>1</v>
      </c>
      <c r="B12" s="303"/>
      <c r="C12" s="303"/>
      <c r="D12" s="65">
        <f t="shared" si="0"/>
        <v>0</v>
      </c>
      <c r="E12" s="303"/>
      <c r="F12" s="303"/>
      <c r="G12" s="65">
        <f t="shared" si="1"/>
        <v>0</v>
      </c>
      <c r="H12" s="303"/>
      <c r="I12" s="303"/>
      <c r="J12" s="65">
        <f t="shared" si="2"/>
        <v>0</v>
      </c>
      <c r="K12" s="17">
        <f t="shared" si="3"/>
        <v>0</v>
      </c>
      <c r="L12" s="17">
        <f t="shared" si="4"/>
        <v>0</v>
      </c>
      <c r="M12" s="17">
        <f t="shared" si="5"/>
        <v>0</v>
      </c>
      <c r="N12" s="17">
        <f t="shared" si="6"/>
        <v>0</v>
      </c>
      <c r="O12" s="65"/>
    </row>
    <row r="13" spans="1:15" ht="19.5" customHeight="1" thickBot="1" x14ac:dyDescent="0.35">
      <c r="A13" s="64">
        <v>1</v>
      </c>
      <c r="B13" s="303"/>
      <c r="C13" s="303"/>
      <c r="D13" s="65">
        <f t="shared" ref="D13:D14" si="7">C13*B13/10</f>
        <v>0</v>
      </c>
      <c r="E13" s="303"/>
      <c r="F13" s="303"/>
      <c r="G13" s="65">
        <f t="shared" ref="G13:G14" si="8">F13*E13/10</f>
        <v>0</v>
      </c>
      <c r="H13" s="303"/>
      <c r="I13" s="303"/>
      <c r="J13" s="65">
        <f t="shared" ref="J13:J14" si="9">I13*H13/10</f>
        <v>0</v>
      </c>
      <c r="K13" s="17">
        <f t="shared" si="3"/>
        <v>0</v>
      </c>
      <c r="L13" s="17">
        <f t="shared" si="4"/>
        <v>0</v>
      </c>
      <c r="M13" s="17">
        <f t="shared" si="5"/>
        <v>0</v>
      </c>
      <c r="N13" s="17">
        <f t="shared" si="6"/>
        <v>0</v>
      </c>
      <c r="O13" s="65"/>
    </row>
    <row r="14" spans="1:15" ht="19.5" customHeight="1" thickBot="1" x14ac:dyDescent="0.35">
      <c r="A14" s="64">
        <v>1</v>
      </c>
      <c r="B14" s="303"/>
      <c r="C14" s="303"/>
      <c r="D14" s="65">
        <f t="shared" si="7"/>
        <v>0</v>
      </c>
      <c r="E14" s="303"/>
      <c r="F14" s="303"/>
      <c r="G14" s="65">
        <f t="shared" si="8"/>
        <v>0</v>
      </c>
      <c r="H14" s="303"/>
      <c r="I14" s="303"/>
      <c r="J14" s="65">
        <f t="shared" si="9"/>
        <v>0</v>
      </c>
      <c r="K14" s="17">
        <f t="shared" si="3"/>
        <v>0</v>
      </c>
      <c r="L14" s="17">
        <f t="shared" si="4"/>
        <v>0</v>
      </c>
      <c r="M14" s="17">
        <f t="shared" si="5"/>
        <v>0</v>
      </c>
      <c r="N14" s="17">
        <f t="shared" si="6"/>
        <v>0</v>
      </c>
      <c r="O14" s="65"/>
    </row>
    <row r="15" spans="1:15" ht="19.5" customHeight="1" thickBot="1" x14ac:dyDescent="0.35">
      <c r="A15" s="57"/>
      <c r="B15" s="57"/>
      <c r="C15" s="57"/>
      <c r="D15" s="57"/>
      <c r="E15" s="57"/>
      <c r="F15" s="57"/>
      <c r="G15" s="57"/>
      <c r="H15" s="54" t="s">
        <v>129</v>
      </c>
      <c r="I15" s="52"/>
      <c r="J15" s="53"/>
      <c r="K15" s="55">
        <f>SUM(K6:K14)</f>
        <v>0</v>
      </c>
      <c r="L15" s="55">
        <f t="shared" ref="L15:M15" si="10">SUM(L6:L14)</f>
        <v>0</v>
      </c>
      <c r="M15" s="55">
        <f t="shared" si="10"/>
        <v>0</v>
      </c>
      <c r="N15" s="55">
        <f>SUM(N6:N14)</f>
        <v>0</v>
      </c>
      <c r="O15" s="67"/>
    </row>
    <row r="16" spans="1:15" s="77" customFormat="1" ht="14.5" customHeight="1" thickBot="1" x14ac:dyDescent="0.35"/>
    <row r="17" spans="1:15" ht="27.5" customHeight="1" thickBot="1" x14ac:dyDescent="0.35">
      <c r="A17" s="85" t="s">
        <v>151</v>
      </c>
      <c r="B17" s="86"/>
      <c r="C17" s="86"/>
      <c r="D17" s="87"/>
      <c r="E17" s="85" t="s">
        <v>163</v>
      </c>
      <c r="F17" s="87"/>
      <c r="G17" s="87" t="s">
        <v>188</v>
      </c>
      <c r="H17" s="87" t="s">
        <v>59</v>
      </c>
      <c r="I17" s="262" t="s">
        <v>180</v>
      </c>
      <c r="J17" s="263"/>
      <c r="K17" s="262" t="s">
        <v>186</v>
      </c>
      <c r="L17" s="263"/>
      <c r="M17" s="77"/>
      <c r="N17" s="77"/>
      <c r="O17" s="77"/>
    </row>
    <row r="18" spans="1:15" x14ac:dyDescent="0.3">
      <c r="A18" s="88" t="s">
        <v>152</v>
      </c>
      <c r="B18" s="89"/>
      <c r="C18" s="89"/>
      <c r="D18" s="90"/>
      <c r="E18" s="88" t="s">
        <v>164</v>
      </c>
      <c r="F18" s="90"/>
      <c r="G18" s="90">
        <v>1</v>
      </c>
      <c r="H18" s="309">
        <v>30</v>
      </c>
      <c r="I18" s="88">
        <f>14.22/100*H18</f>
        <v>4.266</v>
      </c>
      <c r="J18" s="90"/>
      <c r="K18" s="243" t="s">
        <v>189</v>
      </c>
      <c r="L18" s="244"/>
      <c r="M18" s="77"/>
      <c r="N18" s="77"/>
      <c r="O18" s="77"/>
    </row>
    <row r="19" spans="1:15" x14ac:dyDescent="0.3">
      <c r="A19" s="91" t="s">
        <v>153</v>
      </c>
      <c r="B19" s="92"/>
      <c r="C19" s="92"/>
      <c r="D19" s="93"/>
      <c r="E19" s="91" t="s">
        <v>164</v>
      </c>
      <c r="F19" s="93"/>
      <c r="G19" s="93">
        <v>2</v>
      </c>
      <c r="H19" s="310">
        <v>30</v>
      </c>
      <c r="I19" s="91">
        <f>23.33*H19/100</f>
        <v>6.9989999999999997</v>
      </c>
      <c r="J19" s="93"/>
      <c r="K19" s="245"/>
      <c r="L19" s="246"/>
      <c r="M19" s="77"/>
      <c r="N19" s="77"/>
      <c r="O19" s="77"/>
    </row>
    <row r="20" spans="1:15" x14ac:dyDescent="0.3">
      <c r="A20" s="91" t="s">
        <v>154</v>
      </c>
      <c r="B20" s="92"/>
      <c r="C20" s="92"/>
      <c r="D20" s="93"/>
      <c r="E20" s="91" t="s">
        <v>164</v>
      </c>
      <c r="F20" s="93"/>
      <c r="G20" s="93">
        <v>3</v>
      </c>
      <c r="H20" s="310">
        <v>30</v>
      </c>
      <c r="I20" s="91">
        <f>30.67*H20/100</f>
        <v>9.2010000000000005</v>
      </c>
      <c r="J20" s="93"/>
      <c r="K20" s="247"/>
      <c r="L20" s="248"/>
      <c r="M20" s="77"/>
      <c r="N20" s="77"/>
      <c r="O20" s="77"/>
    </row>
    <row r="21" spans="1:15" x14ac:dyDescent="0.3">
      <c r="A21" s="91" t="s">
        <v>155</v>
      </c>
      <c r="B21" s="92"/>
      <c r="C21" s="92"/>
      <c r="D21" s="93"/>
      <c r="E21" s="91" t="s">
        <v>164</v>
      </c>
      <c r="F21" s="93"/>
      <c r="G21" s="93">
        <v>4</v>
      </c>
      <c r="H21" s="93"/>
      <c r="I21" s="91">
        <f>1.4*0.47</f>
        <v>0.65799999999999992</v>
      </c>
      <c r="J21" s="93">
        <v>-10</v>
      </c>
      <c r="K21" s="239" t="s">
        <v>190</v>
      </c>
      <c r="L21" s="240"/>
      <c r="M21" s="77"/>
      <c r="N21" s="77"/>
      <c r="O21" s="77"/>
    </row>
    <row r="22" spans="1:15" x14ac:dyDescent="0.3">
      <c r="A22" s="91" t="s">
        <v>156</v>
      </c>
      <c r="B22" s="92"/>
      <c r="C22" s="92"/>
      <c r="D22" s="93"/>
      <c r="E22" s="91" t="s">
        <v>164</v>
      </c>
      <c r="F22" s="93"/>
      <c r="G22" s="93">
        <v>5</v>
      </c>
      <c r="H22" s="93"/>
      <c r="I22" s="91">
        <f>1.24*0.55</f>
        <v>0.68200000000000005</v>
      </c>
      <c r="J22" s="93">
        <v>-60</v>
      </c>
      <c r="K22" s="239"/>
      <c r="L22" s="240"/>
      <c r="M22" s="77"/>
      <c r="N22" s="77"/>
      <c r="O22" s="77"/>
    </row>
    <row r="23" spans="1:15" x14ac:dyDescent="0.3">
      <c r="A23" s="91" t="s">
        <v>157</v>
      </c>
      <c r="B23" s="92"/>
      <c r="C23" s="92"/>
      <c r="D23" s="93"/>
      <c r="E23" s="91" t="s">
        <v>164</v>
      </c>
      <c r="F23" s="93"/>
      <c r="G23" s="93">
        <v>6</v>
      </c>
      <c r="H23" s="93"/>
      <c r="I23" s="91">
        <f>1.45*0.55</f>
        <v>0.79749999999999999</v>
      </c>
      <c r="J23" s="93">
        <v>-60</v>
      </c>
      <c r="K23" s="239"/>
      <c r="L23" s="240"/>
      <c r="M23" s="77"/>
      <c r="N23" s="77"/>
      <c r="O23" s="77"/>
    </row>
    <row r="24" spans="1:15" x14ac:dyDescent="0.3">
      <c r="A24" s="91" t="s">
        <v>158</v>
      </c>
      <c r="B24" s="92"/>
      <c r="C24" s="92"/>
      <c r="D24" s="93"/>
      <c r="E24" s="91" t="s">
        <v>164</v>
      </c>
      <c r="F24" s="93"/>
      <c r="G24" s="93">
        <v>7</v>
      </c>
      <c r="H24" s="93"/>
      <c r="I24" s="91">
        <f>1.24*0.57</f>
        <v>0.70679999999999998</v>
      </c>
      <c r="J24" s="93">
        <v>-60</v>
      </c>
      <c r="K24" s="239"/>
      <c r="L24" s="240"/>
      <c r="M24" s="77"/>
      <c r="N24" s="77"/>
      <c r="O24" s="77"/>
    </row>
    <row r="25" spans="1:15" x14ac:dyDescent="0.3">
      <c r="A25" s="91" t="s">
        <v>159</v>
      </c>
      <c r="B25" s="92"/>
      <c r="C25" s="92"/>
      <c r="D25" s="93"/>
      <c r="E25" s="91" t="s">
        <v>164</v>
      </c>
      <c r="F25" s="93"/>
      <c r="G25" s="93">
        <v>8</v>
      </c>
      <c r="H25" s="93"/>
      <c r="I25" s="91">
        <f>1.35*0.45</f>
        <v>0.60750000000000004</v>
      </c>
      <c r="J25" s="93">
        <v>-110</v>
      </c>
      <c r="K25" s="239"/>
      <c r="L25" s="240"/>
      <c r="M25" s="77"/>
      <c r="N25" s="77"/>
      <c r="O25" s="77"/>
    </row>
    <row r="26" spans="1:15" x14ac:dyDescent="0.3">
      <c r="A26" s="91" t="s">
        <v>160</v>
      </c>
      <c r="B26" s="92"/>
      <c r="C26" s="92"/>
      <c r="D26" s="93"/>
      <c r="E26" s="91" t="s">
        <v>164</v>
      </c>
      <c r="F26" s="93"/>
      <c r="G26" s="93">
        <v>9</v>
      </c>
      <c r="H26" s="93"/>
      <c r="I26" s="91">
        <f>1.35*0.5</f>
        <v>0.67500000000000004</v>
      </c>
      <c r="J26" s="93">
        <v>-110</v>
      </c>
      <c r="K26" s="239"/>
      <c r="L26" s="240"/>
      <c r="M26" s="77"/>
      <c r="N26" s="77"/>
      <c r="O26" s="77"/>
    </row>
    <row r="27" spans="1:15" ht="14.5" thickBot="1" x14ac:dyDescent="0.35">
      <c r="A27" s="91" t="s">
        <v>161</v>
      </c>
      <c r="B27" s="92"/>
      <c r="C27" s="92"/>
      <c r="D27" s="93"/>
      <c r="E27" s="91" t="s">
        <v>164</v>
      </c>
      <c r="F27" s="93"/>
      <c r="G27" s="93">
        <v>10</v>
      </c>
      <c r="H27" s="93"/>
      <c r="I27" s="91">
        <f>1.35*0.55</f>
        <v>0.74250000000000016</v>
      </c>
      <c r="J27" s="93">
        <v>-110</v>
      </c>
      <c r="K27" s="239"/>
      <c r="L27" s="240"/>
      <c r="M27" s="77"/>
      <c r="N27" s="77"/>
      <c r="O27" s="77"/>
    </row>
    <row r="28" spans="1:15" x14ac:dyDescent="0.3">
      <c r="A28" s="91" t="s">
        <v>263</v>
      </c>
      <c r="B28" s="92"/>
      <c r="C28" s="92"/>
      <c r="D28" s="93"/>
      <c r="E28" s="91" t="s">
        <v>164</v>
      </c>
      <c r="F28" s="93"/>
      <c r="G28" s="93">
        <v>11</v>
      </c>
      <c r="H28" s="93"/>
      <c r="I28" s="91">
        <f>1.4*0.62</f>
        <v>0.86799999999999999</v>
      </c>
      <c r="J28" s="93">
        <v>-120</v>
      </c>
      <c r="K28" s="239"/>
      <c r="L28" s="240"/>
      <c r="M28" s="251" t="s">
        <v>232</v>
      </c>
      <c r="N28" s="252"/>
      <c r="O28" s="253"/>
    </row>
    <row r="29" spans="1:15" ht="14.5" thickBot="1" x14ac:dyDescent="0.35">
      <c r="A29" s="94" t="s">
        <v>162</v>
      </c>
      <c r="B29" s="95"/>
      <c r="C29" s="95"/>
      <c r="D29" s="96"/>
      <c r="E29" s="94" t="s">
        <v>164</v>
      </c>
      <c r="F29" s="96"/>
      <c r="G29" s="96">
        <v>12</v>
      </c>
      <c r="H29" s="96"/>
      <c r="I29" s="94">
        <f>0.4*0.52</f>
        <v>0.20800000000000002</v>
      </c>
      <c r="J29" s="96">
        <v>65</v>
      </c>
      <c r="K29" s="241"/>
      <c r="L29" s="242"/>
      <c r="M29" s="254"/>
      <c r="N29" s="255"/>
      <c r="O29" s="256"/>
    </row>
    <row r="30" spans="1:15" ht="14.5" thickBot="1" x14ac:dyDescent="0.35">
      <c r="A30" s="88" t="s">
        <v>181</v>
      </c>
      <c r="B30" s="89"/>
      <c r="C30" s="89"/>
      <c r="D30" s="90"/>
      <c r="E30" s="88" t="s">
        <v>165</v>
      </c>
      <c r="F30" s="90"/>
      <c r="G30" s="90">
        <v>13</v>
      </c>
      <c r="H30" s="90"/>
      <c r="I30" s="88">
        <v>3.6399999999999997</v>
      </c>
      <c r="J30" s="90"/>
      <c r="K30" s="243" t="s">
        <v>264</v>
      </c>
      <c r="L30" s="244"/>
      <c r="M30" s="91" t="s">
        <v>233</v>
      </c>
      <c r="N30" s="92"/>
      <c r="O30" s="93" t="s">
        <v>234</v>
      </c>
    </row>
    <row r="31" spans="1:15" ht="14.5" thickBot="1" x14ac:dyDescent="0.35">
      <c r="A31" s="91" t="s">
        <v>182</v>
      </c>
      <c r="B31" s="92"/>
      <c r="C31" s="92"/>
      <c r="D31" s="93"/>
      <c r="E31" s="91" t="s">
        <v>165</v>
      </c>
      <c r="F31" s="93"/>
      <c r="G31" s="93">
        <v>14</v>
      </c>
      <c r="H31" s="93"/>
      <c r="I31" s="91">
        <v>3.71</v>
      </c>
      <c r="J31" s="93"/>
      <c r="K31" s="245"/>
      <c r="L31" s="246"/>
      <c r="M31" s="97" t="s">
        <v>236</v>
      </c>
      <c r="N31" s="97" t="s">
        <v>235</v>
      </c>
      <c r="O31" s="98" t="s">
        <v>237</v>
      </c>
    </row>
    <row r="32" spans="1:15" x14ac:dyDescent="0.3">
      <c r="A32" s="91" t="s">
        <v>183</v>
      </c>
      <c r="B32" s="92"/>
      <c r="C32" s="92"/>
      <c r="D32" s="93"/>
      <c r="E32" s="91" t="s">
        <v>165</v>
      </c>
      <c r="F32" s="93"/>
      <c r="G32" s="93">
        <v>15</v>
      </c>
      <c r="H32" s="93"/>
      <c r="I32" s="91">
        <v>3.22</v>
      </c>
      <c r="J32" s="93"/>
      <c r="K32" s="245"/>
      <c r="L32" s="246"/>
      <c r="M32" s="311"/>
      <c r="N32" s="99">
        <v>0.5</v>
      </c>
      <c r="O32" s="100">
        <f>M32*N32</f>
        <v>0</v>
      </c>
    </row>
    <row r="33" spans="1:15" x14ac:dyDescent="0.3">
      <c r="A33" s="91" t="s">
        <v>184</v>
      </c>
      <c r="B33" s="92"/>
      <c r="C33" s="92"/>
      <c r="D33" s="93"/>
      <c r="E33" s="91" t="s">
        <v>165</v>
      </c>
      <c r="F33" s="93"/>
      <c r="G33" s="93">
        <v>16</v>
      </c>
      <c r="H33" s="93"/>
      <c r="I33" s="91">
        <v>3.15</v>
      </c>
      <c r="J33" s="93"/>
      <c r="K33" s="245"/>
      <c r="L33" s="246"/>
      <c r="M33" s="311"/>
      <c r="N33" s="99">
        <v>0.5</v>
      </c>
      <c r="O33" s="99">
        <f t="shared" ref="O33:O34" si="11">M33/10*N33</f>
        <v>0</v>
      </c>
    </row>
    <row r="34" spans="1:15" ht="14.5" thickBot="1" x14ac:dyDescent="0.35">
      <c r="A34" s="94" t="s">
        <v>185</v>
      </c>
      <c r="B34" s="95"/>
      <c r="C34" s="95"/>
      <c r="D34" s="96"/>
      <c r="E34" s="94" t="s">
        <v>165</v>
      </c>
      <c r="F34" s="96"/>
      <c r="G34" s="96">
        <v>17</v>
      </c>
      <c r="H34" s="96"/>
      <c r="I34" s="94">
        <v>3.22</v>
      </c>
      <c r="J34" s="96"/>
      <c r="K34" s="249"/>
      <c r="L34" s="250"/>
      <c r="M34" s="312"/>
      <c r="N34" s="101">
        <v>0.5</v>
      </c>
      <c r="O34" s="101">
        <f t="shared" si="11"/>
        <v>0</v>
      </c>
    </row>
    <row r="35" spans="1:15" x14ac:dyDescent="0.3">
      <c r="A35" s="88" t="s">
        <v>166</v>
      </c>
      <c r="B35" s="89"/>
      <c r="C35" s="89"/>
      <c r="D35" s="90"/>
      <c r="E35" s="88" t="s">
        <v>169</v>
      </c>
      <c r="F35" s="90"/>
      <c r="G35" s="90">
        <v>18</v>
      </c>
      <c r="H35" s="90"/>
      <c r="I35" s="88">
        <v>0.8</v>
      </c>
      <c r="J35" s="90"/>
      <c r="K35" s="237" t="s">
        <v>191</v>
      </c>
      <c r="L35" s="238"/>
      <c r="M35" s="77"/>
      <c r="N35" s="77"/>
      <c r="O35" s="77"/>
    </row>
    <row r="36" spans="1:15" x14ac:dyDescent="0.3">
      <c r="A36" s="91" t="s">
        <v>167</v>
      </c>
      <c r="B36" s="92"/>
      <c r="C36" s="92"/>
      <c r="D36" s="93"/>
      <c r="E36" s="91" t="s">
        <v>169</v>
      </c>
      <c r="F36" s="93"/>
      <c r="G36" s="93">
        <v>19</v>
      </c>
      <c r="H36" s="93"/>
      <c r="I36" s="91">
        <v>2</v>
      </c>
      <c r="J36" s="93"/>
      <c r="K36" s="239"/>
      <c r="L36" s="240"/>
      <c r="M36" s="77"/>
      <c r="N36" s="77"/>
      <c r="O36" s="77"/>
    </row>
    <row r="37" spans="1:15" ht="14.5" thickBot="1" x14ac:dyDescent="0.35">
      <c r="A37" s="94" t="s">
        <v>168</v>
      </c>
      <c r="B37" s="95"/>
      <c r="C37" s="95"/>
      <c r="D37" s="96"/>
      <c r="E37" s="94" t="s">
        <v>169</v>
      </c>
      <c r="F37" s="96"/>
      <c r="G37" s="96">
        <v>20</v>
      </c>
      <c r="H37" s="96"/>
      <c r="I37" s="94">
        <v>3.2</v>
      </c>
      <c r="J37" s="96"/>
      <c r="K37" s="241"/>
      <c r="L37" s="242"/>
      <c r="M37" s="77"/>
      <c r="N37" s="77"/>
      <c r="O37" s="77"/>
    </row>
    <row r="38" spans="1:15" ht="14.5" customHeight="1" x14ac:dyDescent="0.3">
      <c r="A38" s="88" t="s">
        <v>170</v>
      </c>
      <c r="B38" s="89"/>
      <c r="C38" s="89"/>
      <c r="D38" s="90"/>
      <c r="E38" s="88" t="s">
        <v>179</v>
      </c>
      <c r="F38" s="90"/>
      <c r="G38" s="90">
        <v>21</v>
      </c>
      <c r="H38" s="90"/>
      <c r="I38" s="88">
        <v>42</v>
      </c>
      <c r="J38" s="90"/>
      <c r="K38" s="237" t="s">
        <v>187</v>
      </c>
      <c r="L38" s="238"/>
      <c r="M38" s="77"/>
      <c r="N38" s="77"/>
      <c r="O38" s="77"/>
    </row>
    <row r="39" spans="1:15" x14ac:dyDescent="0.3">
      <c r="A39" s="91" t="s">
        <v>171</v>
      </c>
      <c r="B39" s="92"/>
      <c r="C39" s="92"/>
      <c r="D39" s="93"/>
      <c r="E39" s="91" t="s">
        <v>179</v>
      </c>
      <c r="F39" s="93"/>
      <c r="G39" s="93">
        <v>22</v>
      </c>
      <c r="H39" s="93"/>
      <c r="I39" s="91">
        <v>35</v>
      </c>
      <c r="J39" s="93"/>
      <c r="K39" s="239"/>
      <c r="L39" s="240"/>
      <c r="M39" s="77"/>
      <c r="N39" s="77"/>
      <c r="O39" s="77"/>
    </row>
    <row r="40" spans="1:15" x14ac:dyDescent="0.3">
      <c r="A40" s="91" t="s">
        <v>206</v>
      </c>
      <c r="B40" s="92"/>
      <c r="C40" s="92"/>
      <c r="D40" s="93"/>
      <c r="E40" s="91" t="s">
        <v>179</v>
      </c>
      <c r="F40" s="93"/>
      <c r="G40" s="93">
        <v>23</v>
      </c>
      <c r="H40" s="93"/>
      <c r="I40" s="91">
        <v>10</v>
      </c>
      <c r="J40" s="93"/>
      <c r="K40" s="239"/>
      <c r="L40" s="240"/>
      <c r="M40" s="77"/>
      <c r="N40" s="77"/>
      <c r="O40" s="77"/>
    </row>
    <row r="41" spans="1:15" x14ac:dyDescent="0.3">
      <c r="A41" s="91" t="s">
        <v>172</v>
      </c>
      <c r="B41" s="92"/>
      <c r="C41" s="92"/>
      <c r="D41" s="93"/>
      <c r="E41" s="91" t="s">
        <v>179</v>
      </c>
      <c r="F41" s="93"/>
      <c r="G41" s="93">
        <v>24</v>
      </c>
      <c r="H41" s="93"/>
      <c r="I41" s="91">
        <v>39</v>
      </c>
      <c r="J41" s="93"/>
      <c r="K41" s="239"/>
      <c r="L41" s="240"/>
      <c r="M41" s="77"/>
      <c r="N41" s="77"/>
      <c r="O41" s="77"/>
    </row>
    <row r="42" spans="1:15" x14ac:dyDescent="0.3">
      <c r="A42" s="91" t="s">
        <v>173</v>
      </c>
      <c r="B42" s="92"/>
      <c r="C42" s="92"/>
      <c r="D42" s="93"/>
      <c r="E42" s="91" t="s">
        <v>179</v>
      </c>
      <c r="F42" s="93"/>
      <c r="G42" s="93">
        <v>25</v>
      </c>
      <c r="H42" s="93"/>
      <c r="I42" s="91">
        <v>48</v>
      </c>
      <c r="J42" s="93"/>
      <c r="K42" s="239"/>
      <c r="L42" s="240"/>
      <c r="M42" s="77"/>
      <c r="N42" s="77"/>
      <c r="O42" s="77"/>
    </row>
    <row r="43" spans="1:15" x14ac:dyDescent="0.3">
      <c r="A43" s="91" t="s">
        <v>174</v>
      </c>
      <c r="B43" s="92"/>
      <c r="C43" s="92"/>
      <c r="D43" s="93"/>
      <c r="E43" s="91" t="s">
        <v>179</v>
      </c>
      <c r="F43" s="93"/>
      <c r="G43" s="93">
        <v>26</v>
      </c>
      <c r="H43" s="93"/>
      <c r="I43" s="91">
        <v>61</v>
      </c>
      <c r="J43" s="93"/>
      <c r="K43" s="239"/>
      <c r="L43" s="240"/>
      <c r="M43" s="77"/>
      <c r="N43" s="77"/>
      <c r="O43" s="77"/>
    </row>
    <row r="44" spans="1:15" x14ac:dyDescent="0.3">
      <c r="A44" s="91" t="s">
        <v>175</v>
      </c>
      <c r="B44" s="92"/>
      <c r="C44" s="92"/>
      <c r="D44" s="93"/>
      <c r="E44" s="91" t="s">
        <v>179</v>
      </c>
      <c r="F44" s="93"/>
      <c r="G44" s="93">
        <v>27</v>
      </c>
      <c r="H44" s="93"/>
      <c r="I44" s="91">
        <v>52</v>
      </c>
      <c r="J44" s="93"/>
      <c r="K44" s="239"/>
      <c r="L44" s="240"/>
      <c r="M44" s="77"/>
      <c r="N44" s="77"/>
      <c r="O44" s="77"/>
    </row>
    <row r="45" spans="1:15" x14ac:dyDescent="0.3">
      <c r="A45" s="91" t="s">
        <v>176</v>
      </c>
      <c r="B45" s="92"/>
      <c r="C45" s="92"/>
      <c r="D45" s="93"/>
      <c r="E45" s="91" t="s">
        <v>179</v>
      </c>
      <c r="F45" s="93"/>
      <c r="G45" s="93">
        <v>28</v>
      </c>
      <c r="H45" s="93"/>
      <c r="I45" s="91">
        <v>55</v>
      </c>
      <c r="J45" s="93"/>
      <c r="K45" s="239"/>
      <c r="L45" s="240"/>
      <c r="M45" s="77"/>
      <c r="N45" s="77"/>
      <c r="O45" s="77"/>
    </row>
    <row r="46" spans="1:15" x14ac:dyDescent="0.3">
      <c r="A46" s="91" t="s">
        <v>124</v>
      </c>
      <c r="B46" s="92"/>
      <c r="C46" s="92"/>
      <c r="D46" s="93"/>
      <c r="E46" s="91" t="s">
        <v>179</v>
      </c>
      <c r="F46" s="93"/>
      <c r="G46" s="93">
        <v>29</v>
      </c>
      <c r="H46" s="93"/>
      <c r="I46" s="91">
        <v>38</v>
      </c>
      <c r="J46" s="93"/>
      <c r="K46" s="239"/>
      <c r="L46" s="240"/>
      <c r="M46" s="77"/>
      <c r="N46" s="77"/>
      <c r="O46" s="77"/>
    </row>
    <row r="47" spans="1:15" ht="16.5" customHeight="1" x14ac:dyDescent="0.3">
      <c r="A47" s="91" t="s">
        <v>177</v>
      </c>
      <c r="B47" s="92"/>
      <c r="C47" s="92"/>
      <c r="D47" s="93"/>
      <c r="E47" s="91" t="s">
        <v>179</v>
      </c>
      <c r="F47" s="93"/>
      <c r="G47" s="93">
        <v>30</v>
      </c>
      <c r="H47" s="93"/>
      <c r="I47" s="91">
        <v>46</v>
      </c>
      <c r="J47" s="93"/>
      <c r="K47" s="239"/>
      <c r="L47" s="240"/>
      <c r="M47" s="77"/>
      <c r="N47" s="77"/>
      <c r="O47" s="77"/>
    </row>
    <row r="48" spans="1:15" ht="14.5" thickBot="1" x14ac:dyDescent="0.35">
      <c r="A48" s="94" t="s">
        <v>178</v>
      </c>
      <c r="B48" s="95"/>
      <c r="C48" s="95"/>
      <c r="D48" s="96"/>
      <c r="E48" s="94" t="s">
        <v>179</v>
      </c>
      <c r="F48" s="96"/>
      <c r="G48" s="96">
        <v>31</v>
      </c>
      <c r="H48" s="96"/>
      <c r="I48" s="94">
        <v>30.3</v>
      </c>
      <c r="J48" s="96"/>
      <c r="K48" s="241"/>
      <c r="L48" s="242"/>
      <c r="M48" s="77"/>
      <c r="N48" s="77"/>
      <c r="O48" s="77"/>
    </row>
    <row r="49" s="77" customFormat="1" x14ac:dyDescent="0.3"/>
    <row r="50" s="77" customFormat="1" x14ac:dyDescent="0.3"/>
    <row r="51" s="77" customFormat="1" x14ac:dyDescent="0.3"/>
    <row r="52" s="77" customFormat="1" x14ac:dyDescent="0.3"/>
    <row r="53" s="77" customFormat="1" x14ac:dyDescent="0.3"/>
    <row r="54" s="77" customFormat="1" x14ac:dyDescent="0.3"/>
    <row r="55" s="77" customFormat="1" x14ac:dyDescent="0.3"/>
    <row r="56" s="77" customFormat="1" x14ac:dyDescent="0.3"/>
    <row r="57" s="77" customFormat="1" x14ac:dyDescent="0.3"/>
    <row r="58" s="77" customFormat="1" x14ac:dyDescent="0.3"/>
    <row r="59" s="77" customFormat="1" x14ac:dyDescent="0.3"/>
    <row r="60" s="77" customFormat="1" x14ac:dyDescent="0.3"/>
    <row r="61" s="77" customFormat="1" x14ac:dyDescent="0.3"/>
    <row r="62" s="77" customFormat="1" x14ac:dyDescent="0.3"/>
    <row r="63" s="77" customFormat="1" x14ac:dyDescent="0.3"/>
    <row r="64" s="77" customFormat="1" x14ac:dyDescent="0.3"/>
    <row r="65" s="77" customFormat="1" x14ac:dyDescent="0.3"/>
    <row r="66" s="77" customFormat="1" x14ac:dyDescent="0.3"/>
    <row r="67" s="77" customFormat="1" x14ac:dyDescent="0.3"/>
    <row r="68" s="77" customFormat="1" x14ac:dyDescent="0.3"/>
    <row r="69" s="77" customFormat="1" x14ac:dyDescent="0.3"/>
    <row r="70" s="77" customFormat="1" x14ac:dyDescent="0.3"/>
    <row r="71" s="77" customFormat="1" x14ac:dyDescent="0.3"/>
    <row r="72" s="77" customFormat="1" x14ac:dyDescent="0.3"/>
    <row r="73" s="77" customFormat="1" x14ac:dyDescent="0.3"/>
    <row r="74" s="77" customFormat="1" x14ac:dyDescent="0.3"/>
    <row r="75" s="77" customFormat="1" x14ac:dyDescent="0.3"/>
    <row r="76" s="77" customFormat="1" x14ac:dyDescent="0.3"/>
    <row r="77" s="77" customFormat="1" x14ac:dyDescent="0.3"/>
    <row r="78" s="77" customFormat="1" x14ac:dyDescent="0.3"/>
    <row r="79" s="77" customFormat="1" x14ac:dyDescent="0.3"/>
    <row r="80" s="77" customFormat="1" x14ac:dyDescent="0.3"/>
    <row r="81" s="77" customFormat="1" x14ac:dyDescent="0.3"/>
    <row r="82" s="77" customFormat="1" x14ac:dyDescent="0.3"/>
    <row r="83" s="77" customFormat="1" x14ac:dyDescent="0.3"/>
    <row r="84" s="77" customFormat="1" x14ac:dyDescent="0.3"/>
    <row r="85" s="77" customFormat="1" x14ac:dyDescent="0.3"/>
    <row r="86" s="77" customFormat="1" x14ac:dyDescent="0.3"/>
    <row r="87" s="77" customFormat="1" x14ac:dyDescent="0.3"/>
    <row r="88" s="77" customFormat="1" x14ac:dyDescent="0.3"/>
    <row r="89" s="77" customFormat="1" x14ac:dyDescent="0.3"/>
    <row r="90" s="77" customFormat="1" x14ac:dyDescent="0.3"/>
    <row r="91" s="77" customFormat="1" x14ac:dyDescent="0.3"/>
    <row r="92" s="77" customFormat="1" x14ac:dyDescent="0.3"/>
    <row r="93" s="77" customFormat="1" x14ac:dyDescent="0.3"/>
    <row r="94" s="77" customFormat="1" x14ac:dyDescent="0.3"/>
    <row r="95" s="77" customFormat="1" x14ac:dyDescent="0.3"/>
    <row r="96" s="77" customFormat="1" x14ac:dyDescent="0.3"/>
    <row r="97" s="77" customFormat="1" x14ac:dyDescent="0.3"/>
    <row r="98" s="77" customFormat="1" x14ac:dyDescent="0.3"/>
    <row r="99" s="77" customFormat="1" x14ac:dyDescent="0.3"/>
    <row r="100" s="77" customFormat="1" x14ac:dyDescent="0.3"/>
    <row r="101" s="77" customFormat="1" x14ac:dyDescent="0.3"/>
    <row r="102" s="77" customFormat="1" x14ac:dyDescent="0.3"/>
    <row r="103" s="77" customFormat="1" x14ac:dyDescent="0.3"/>
    <row r="104" s="77" customFormat="1" x14ac:dyDescent="0.3"/>
    <row r="105" s="77" customFormat="1" x14ac:dyDescent="0.3"/>
    <row r="106" s="77" customFormat="1" x14ac:dyDescent="0.3"/>
    <row r="107" s="77" customFormat="1" x14ac:dyDescent="0.3"/>
    <row r="108" s="77" customFormat="1" x14ac:dyDescent="0.3"/>
    <row r="109" s="77" customFormat="1" x14ac:dyDescent="0.3"/>
    <row r="110" s="77" customFormat="1" x14ac:dyDescent="0.3"/>
    <row r="111" s="77" customFormat="1" x14ac:dyDescent="0.3"/>
    <row r="112" s="77" customFormat="1" x14ac:dyDescent="0.3"/>
    <row r="113" s="77" customFormat="1" x14ac:dyDescent="0.3"/>
    <row r="114" s="77" customFormat="1" x14ac:dyDescent="0.3"/>
    <row r="115" s="77" customFormat="1" x14ac:dyDescent="0.3"/>
    <row r="116" s="77" customFormat="1" x14ac:dyDescent="0.3"/>
    <row r="117" s="77" customFormat="1" x14ac:dyDescent="0.3"/>
    <row r="118" s="77" customFormat="1" x14ac:dyDescent="0.3"/>
    <row r="119" s="77" customFormat="1" x14ac:dyDescent="0.3"/>
    <row r="120" s="77" customFormat="1" x14ac:dyDescent="0.3"/>
    <row r="121" s="77" customFormat="1" x14ac:dyDescent="0.3"/>
    <row r="122" s="77" customFormat="1" x14ac:dyDescent="0.3"/>
    <row r="123" s="77" customFormat="1" x14ac:dyDescent="0.3"/>
    <row r="124" s="77" customFormat="1" x14ac:dyDescent="0.3"/>
    <row r="125" s="77" customFormat="1" x14ac:dyDescent="0.3"/>
    <row r="126" s="77" customFormat="1" x14ac:dyDescent="0.3"/>
    <row r="127" s="77" customFormat="1" x14ac:dyDescent="0.3"/>
    <row r="128" s="77" customFormat="1" x14ac:dyDescent="0.3"/>
    <row r="129" s="77" customFormat="1" x14ac:dyDescent="0.3"/>
    <row r="130" s="77" customFormat="1" x14ac:dyDescent="0.3"/>
    <row r="131" s="77" customFormat="1" x14ac:dyDescent="0.3"/>
    <row r="132" s="77" customFormat="1" x14ac:dyDescent="0.3"/>
    <row r="133" s="77" customFormat="1" x14ac:dyDescent="0.3"/>
    <row r="134" s="77" customFormat="1" x14ac:dyDescent="0.3"/>
    <row r="135" s="77" customFormat="1" x14ac:dyDescent="0.3"/>
    <row r="136" s="77" customFormat="1" x14ac:dyDescent="0.3"/>
    <row r="137" s="77" customFormat="1" x14ac:dyDescent="0.3"/>
    <row r="138" s="77" customFormat="1" x14ac:dyDescent="0.3"/>
    <row r="139" s="77" customFormat="1" x14ac:dyDescent="0.3"/>
    <row r="140" s="77" customFormat="1" x14ac:dyDescent="0.3"/>
    <row r="141" s="77" customFormat="1" x14ac:dyDescent="0.3"/>
    <row r="142" s="77" customFormat="1" x14ac:dyDescent="0.3"/>
    <row r="143" s="77" customFormat="1" x14ac:dyDescent="0.3"/>
    <row r="144" s="77" customFormat="1" x14ac:dyDescent="0.3"/>
    <row r="145" s="77" customFormat="1" x14ac:dyDescent="0.3"/>
    <row r="146" s="77" customFormat="1" x14ac:dyDescent="0.3"/>
    <row r="147" s="77" customFormat="1" x14ac:dyDescent="0.3"/>
    <row r="148" s="77" customFormat="1" x14ac:dyDescent="0.3"/>
    <row r="149" s="77" customFormat="1" x14ac:dyDescent="0.3"/>
    <row r="150" s="77" customFormat="1" x14ac:dyDescent="0.3"/>
    <row r="151" s="77" customFormat="1" x14ac:dyDescent="0.3"/>
    <row r="152" s="77" customFormat="1" x14ac:dyDescent="0.3"/>
    <row r="153" s="77" customFormat="1" x14ac:dyDescent="0.3"/>
    <row r="154" s="77" customFormat="1" x14ac:dyDescent="0.3"/>
    <row r="155" s="77" customFormat="1" x14ac:dyDescent="0.3"/>
    <row r="156" s="77" customFormat="1" x14ac:dyDescent="0.3"/>
    <row r="157" s="77" customFormat="1" x14ac:dyDescent="0.3"/>
    <row r="158" s="77" customFormat="1" x14ac:dyDescent="0.3"/>
    <row r="159" s="77" customFormat="1" x14ac:dyDescent="0.3"/>
    <row r="160" s="77" customFormat="1" x14ac:dyDescent="0.3"/>
    <row r="161" s="77" customFormat="1" x14ac:dyDescent="0.3"/>
    <row r="162" s="77" customFormat="1" x14ac:dyDescent="0.3"/>
    <row r="163" s="77" customFormat="1" x14ac:dyDescent="0.3"/>
    <row r="164" s="77" customFormat="1" x14ac:dyDescent="0.3"/>
    <row r="165" s="77" customFormat="1" x14ac:dyDescent="0.3"/>
    <row r="166" s="77" customFormat="1" x14ac:dyDescent="0.3"/>
    <row r="167" s="77" customFormat="1" x14ac:dyDescent="0.3"/>
    <row r="168" s="77" customFormat="1" x14ac:dyDescent="0.3"/>
    <row r="169" s="77" customFormat="1" x14ac:dyDescent="0.3"/>
    <row r="170" s="77" customFormat="1" x14ac:dyDescent="0.3"/>
    <row r="171" s="77" customFormat="1" x14ac:dyDescent="0.3"/>
    <row r="172" s="77" customFormat="1" x14ac:dyDescent="0.3"/>
    <row r="173" s="77" customFormat="1" x14ac:dyDescent="0.3"/>
    <row r="174" s="77" customFormat="1" x14ac:dyDescent="0.3"/>
    <row r="175" s="77" customFormat="1" x14ac:dyDescent="0.3"/>
    <row r="176" s="77" customFormat="1" x14ac:dyDescent="0.3"/>
    <row r="177" s="77" customFormat="1" x14ac:dyDescent="0.3"/>
    <row r="178" s="77" customFormat="1" x14ac:dyDescent="0.3"/>
    <row r="179" s="77" customFormat="1" x14ac:dyDescent="0.3"/>
    <row r="180" s="77" customFormat="1" x14ac:dyDescent="0.3"/>
    <row r="181" s="77" customFormat="1" x14ac:dyDescent="0.3"/>
    <row r="182" s="77" customFormat="1" x14ac:dyDescent="0.3"/>
    <row r="183" s="77" customFormat="1" x14ac:dyDescent="0.3"/>
    <row r="184" s="77" customFormat="1" x14ac:dyDescent="0.3"/>
    <row r="185" s="77" customFormat="1" x14ac:dyDescent="0.3"/>
    <row r="186" s="77" customFormat="1" x14ac:dyDescent="0.3"/>
    <row r="187" s="77" customFormat="1" x14ac:dyDescent="0.3"/>
    <row r="188" s="77" customFormat="1" x14ac:dyDescent="0.3"/>
    <row r="189" s="77" customFormat="1" x14ac:dyDescent="0.3"/>
    <row r="190" s="77" customFormat="1" x14ac:dyDescent="0.3"/>
    <row r="191" s="77" customFormat="1" x14ac:dyDescent="0.3"/>
    <row r="192" s="77" customFormat="1" x14ac:dyDescent="0.3"/>
    <row r="193" s="77" customFormat="1" x14ac:dyDescent="0.3"/>
    <row r="194" s="77" customFormat="1" x14ac:dyDescent="0.3"/>
    <row r="195" s="77" customFormat="1" x14ac:dyDescent="0.3"/>
    <row r="196" s="77" customFormat="1" x14ac:dyDescent="0.3"/>
    <row r="197" s="77" customFormat="1" x14ac:dyDescent="0.3"/>
    <row r="198" s="77" customFormat="1" x14ac:dyDescent="0.3"/>
    <row r="199" s="77" customFormat="1" x14ac:dyDescent="0.3"/>
    <row r="200" s="77" customFormat="1" x14ac:dyDescent="0.3"/>
    <row r="201" s="77" customFormat="1" x14ac:dyDescent="0.3"/>
    <row r="202" s="77" customFormat="1" x14ac:dyDescent="0.3"/>
    <row r="203" s="77" customFormat="1" x14ac:dyDescent="0.3"/>
    <row r="204" s="77" customFormat="1" x14ac:dyDescent="0.3"/>
    <row r="205" s="77" customFormat="1" x14ac:dyDescent="0.3"/>
    <row r="206" s="77" customFormat="1" x14ac:dyDescent="0.3"/>
    <row r="207" s="77" customFormat="1" x14ac:dyDescent="0.3"/>
    <row r="208" s="77" customFormat="1" x14ac:dyDescent="0.3"/>
    <row r="209" s="77" customFormat="1" x14ac:dyDescent="0.3"/>
    <row r="210" s="77" customFormat="1" x14ac:dyDescent="0.3"/>
    <row r="211" s="77" customFormat="1" x14ac:dyDescent="0.3"/>
    <row r="212" s="77" customFormat="1" x14ac:dyDescent="0.3"/>
    <row r="213" s="77" customFormat="1" x14ac:dyDescent="0.3"/>
    <row r="214" s="77" customFormat="1" x14ac:dyDescent="0.3"/>
    <row r="215" s="77" customFormat="1" x14ac:dyDescent="0.3"/>
    <row r="216" s="77" customFormat="1" x14ac:dyDescent="0.3"/>
    <row r="217" s="77" customFormat="1" x14ac:dyDescent="0.3"/>
    <row r="218" s="77" customFormat="1" x14ac:dyDescent="0.3"/>
    <row r="219" s="77" customFormat="1" x14ac:dyDescent="0.3"/>
    <row r="220" s="77" customFormat="1" x14ac:dyDescent="0.3"/>
    <row r="221" s="77" customFormat="1" x14ac:dyDescent="0.3"/>
    <row r="222" s="77" customFormat="1" x14ac:dyDescent="0.3"/>
    <row r="223" s="77" customFormat="1" x14ac:dyDescent="0.3"/>
    <row r="224" s="77" customFormat="1" x14ac:dyDescent="0.3"/>
    <row r="225" s="77" customFormat="1" x14ac:dyDescent="0.3"/>
    <row r="226" s="77" customFormat="1" x14ac:dyDescent="0.3"/>
    <row r="227" s="77" customFormat="1" x14ac:dyDescent="0.3"/>
    <row r="228" s="77" customFormat="1" x14ac:dyDescent="0.3"/>
    <row r="229" s="77" customFormat="1" x14ac:dyDescent="0.3"/>
    <row r="230" s="77" customFormat="1" x14ac:dyDescent="0.3"/>
    <row r="231" s="77" customFormat="1" x14ac:dyDescent="0.3"/>
    <row r="232" s="77" customFormat="1" x14ac:dyDescent="0.3"/>
    <row r="233" s="77" customFormat="1" x14ac:dyDescent="0.3"/>
    <row r="234" s="77" customFormat="1" x14ac:dyDescent="0.3"/>
    <row r="235" s="77" customFormat="1" x14ac:dyDescent="0.3"/>
    <row r="236" s="77" customFormat="1" x14ac:dyDescent="0.3"/>
    <row r="237" s="77" customFormat="1" x14ac:dyDescent="0.3"/>
    <row r="238" s="77" customFormat="1" x14ac:dyDescent="0.3"/>
    <row r="239" s="77" customFormat="1" x14ac:dyDescent="0.3"/>
    <row r="240" s="77" customFormat="1" x14ac:dyDescent="0.3"/>
    <row r="241" s="77" customFormat="1" x14ac:dyDescent="0.3"/>
    <row r="242" s="77" customFormat="1" x14ac:dyDescent="0.3"/>
    <row r="243" s="77" customFormat="1" x14ac:dyDescent="0.3"/>
    <row r="244" s="77" customFormat="1" x14ac:dyDescent="0.3"/>
    <row r="245" s="77" customFormat="1" x14ac:dyDescent="0.3"/>
    <row r="246" s="77" customFormat="1" x14ac:dyDescent="0.3"/>
    <row r="247" s="77" customFormat="1" x14ac:dyDescent="0.3"/>
    <row r="248" s="77" customFormat="1" x14ac:dyDescent="0.3"/>
    <row r="249" s="77" customFormat="1" x14ac:dyDescent="0.3"/>
    <row r="250" s="77" customFormat="1" x14ac:dyDescent="0.3"/>
    <row r="251" s="77" customFormat="1" x14ac:dyDescent="0.3"/>
    <row r="252" s="77" customFormat="1" x14ac:dyDescent="0.3"/>
    <row r="253" s="77" customFormat="1" x14ac:dyDescent="0.3"/>
    <row r="254" s="77" customFormat="1" x14ac:dyDescent="0.3"/>
    <row r="255" s="77" customFormat="1" x14ac:dyDescent="0.3"/>
    <row r="256" s="77" customFormat="1" x14ac:dyDescent="0.3"/>
    <row r="257" s="77" customFormat="1" x14ac:dyDescent="0.3"/>
    <row r="258" s="77" customFormat="1" x14ac:dyDescent="0.3"/>
    <row r="259" s="77" customFormat="1" x14ac:dyDescent="0.3"/>
    <row r="260" s="77" customFormat="1" x14ac:dyDescent="0.3"/>
    <row r="261" s="77" customFormat="1" x14ac:dyDescent="0.3"/>
    <row r="262" s="77" customFormat="1" x14ac:dyDescent="0.3"/>
    <row r="263" s="77" customFormat="1" x14ac:dyDescent="0.3"/>
    <row r="264" s="77" customFormat="1" x14ac:dyDescent="0.3"/>
    <row r="265" s="77" customFormat="1" x14ac:dyDescent="0.3"/>
    <row r="266" s="77" customFormat="1" x14ac:dyDescent="0.3"/>
    <row r="267" s="77" customFormat="1" x14ac:dyDescent="0.3"/>
    <row r="268" s="77" customFormat="1" x14ac:dyDescent="0.3"/>
    <row r="269" s="77" customFormat="1" x14ac:dyDescent="0.3"/>
    <row r="270" s="77" customFormat="1" x14ac:dyDescent="0.3"/>
    <row r="271" s="77" customFormat="1" x14ac:dyDescent="0.3"/>
    <row r="272" s="77" customFormat="1" x14ac:dyDescent="0.3"/>
    <row r="273" s="77" customFormat="1" x14ac:dyDescent="0.3"/>
    <row r="274" s="77" customFormat="1" x14ac:dyDescent="0.3"/>
    <row r="275" s="77" customFormat="1" x14ac:dyDescent="0.3"/>
    <row r="276" s="77" customFormat="1" x14ac:dyDescent="0.3"/>
    <row r="277" s="77" customFormat="1" x14ac:dyDescent="0.3"/>
    <row r="278" s="77" customFormat="1" x14ac:dyDescent="0.3"/>
    <row r="279" s="77" customFormat="1" x14ac:dyDescent="0.3"/>
    <row r="280" s="77" customFormat="1" x14ac:dyDescent="0.3"/>
    <row r="281" s="77" customFormat="1" x14ac:dyDescent="0.3"/>
    <row r="282" s="77" customFormat="1" x14ac:dyDescent="0.3"/>
    <row r="283" s="77" customFormat="1" x14ac:dyDescent="0.3"/>
    <row r="284" s="77" customFormat="1" x14ac:dyDescent="0.3"/>
    <row r="285" s="77" customFormat="1" x14ac:dyDescent="0.3"/>
    <row r="286" s="77" customFormat="1" x14ac:dyDescent="0.3"/>
    <row r="287" s="77" customFormat="1" x14ac:dyDescent="0.3"/>
    <row r="288" s="77" customFormat="1" x14ac:dyDescent="0.3"/>
    <row r="289" s="77" customFormat="1" x14ac:dyDescent="0.3"/>
    <row r="290" s="77" customFormat="1" x14ac:dyDescent="0.3"/>
    <row r="291" s="77" customFormat="1" x14ac:dyDescent="0.3"/>
    <row r="292" s="77" customFormat="1" x14ac:dyDescent="0.3"/>
    <row r="293" s="77" customFormat="1" x14ac:dyDescent="0.3"/>
    <row r="294" s="77" customFormat="1" x14ac:dyDescent="0.3"/>
    <row r="295" s="77" customFormat="1" x14ac:dyDescent="0.3"/>
    <row r="296" s="77" customFormat="1" x14ac:dyDescent="0.3"/>
    <row r="297" s="77" customFormat="1" x14ac:dyDescent="0.3"/>
    <row r="298" s="77" customFormat="1" x14ac:dyDescent="0.3"/>
    <row r="299" s="77" customFormat="1" x14ac:dyDescent="0.3"/>
    <row r="300" s="77" customFormat="1" x14ac:dyDescent="0.3"/>
    <row r="301" s="77" customFormat="1" x14ac:dyDescent="0.3"/>
    <row r="302" s="77" customFormat="1" x14ac:dyDescent="0.3"/>
    <row r="303" s="77" customFormat="1" x14ac:dyDescent="0.3"/>
    <row r="304" s="77" customFormat="1" x14ac:dyDescent="0.3"/>
    <row r="305" s="77" customFormat="1" x14ac:dyDescent="0.3"/>
    <row r="306" s="77" customFormat="1" x14ac:dyDescent="0.3"/>
    <row r="307" s="77" customFormat="1" x14ac:dyDescent="0.3"/>
    <row r="308" s="77" customFormat="1" x14ac:dyDescent="0.3"/>
    <row r="309" s="77" customFormat="1" x14ac:dyDescent="0.3"/>
    <row r="310" s="77" customFormat="1" x14ac:dyDescent="0.3"/>
    <row r="311" s="77" customFormat="1" x14ac:dyDescent="0.3"/>
    <row r="312" s="77" customFormat="1" x14ac:dyDescent="0.3"/>
    <row r="313" s="77" customFormat="1" x14ac:dyDescent="0.3"/>
    <row r="314" s="77" customFormat="1" x14ac:dyDescent="0.3"/>
    <row r="315" s="77" customFormat="1" x14ac:dyDescent="0.3"/>
    <row r="316" s="77" customFormat="1" x14ac:dyDescent="0.3"/>
    <row r="317" s="77" customFormat="1" x14ac:dyDescent="0.3"/>
    <row r="318" s="77" customFormat="1" x14ac:dyDescent="0.3"/>
    <row r="319" s="77" customFormat="1" x14ac:dyDescent="0.3"/>
  </sheetData>
  <mergeCells count="15">
    <mergeCell ref="M28:O29"/>
    <mergeCell ref="O3:O5"/>
    <mergeCell ref="A1:N1"/>
    <mergeCell ref="A2:N2"/>
    <mergeCell ref="I17:J17"/>
    <mergeCell ref="K17:L17"/>
    <mergeCell ref="A3:A4"/>
    <mergeCell ref="B3:D3"/>
    <mergeCell ref="E3:G3"/>
    <mergeCell ref="H3:J3"/>
    <mergeCell ref="K38:L48"/>
    <mergeCell ref="K18:L20"/>
    <mergeCell ref="K30:L34"/>
    <mergeCell ref="K21:L29"/>
    <mergeCell ref="K35:L37"/>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8" r:id="rId3" name="Drop Down 8">
              <controlPr defaultSize="0" autoLine="0" autoPict="0">
                <anchor moveWithCells="1">
                  <from>
                    <xdr:col>0</xdr:col>
                    <xdr:colOff>31750</xdr:colOff>
                    <xdr:row>5</xdr:row>
                    <xdr:rowOff>6350</xdr:rowOff>
                  </from>
                  <to>
                    <xdr:col>0</xdr:col>
                    <xdr:colOff>1390650</xdr:colOff>
                    <xdr:row>5</xdr:row>
                    <xdr:rowOff>241300</xdr:rowOff>
                  </to>
                </anchor>
              </controlPr>
            </control>
          </mc:Choice>
        </mc:AlternateContent>
        <mc:AlternateContent xmlns:mc="http://schemas.openxmlformats.org/markup-compatibility/2006">
          <mc:Choice Requires="x14">
            <control shapeId="25609" r:id="rId4" name="Drop Down 9">
              <controlPr defaultSize="0" autoLine="0" autoPict="0">
                <anchor moveWithCells="1">
                  <from>
                    <xdr:col>0</xdr:col>
                    <xdr:colOff>25400</xdr:colOff>
                    <xdr:row>6</xdr:row>
                    <xdr:rowOff>6350</xdr:rowOff>
                  </from>
                  <to>
                    <xdr:col>0</xdr:col>
                    <xdr:colOff>1384300</xdr:colOff>
                    <xdr:row>6</xdr:row>
                    <xdr:rowOff>241300</xdr:rowOff>
                  </to>
                </anchor>
              </controlPr>
            </control>
          </mc:Choice>
        </mc:AlternateContent>
        <mc:AlternateContent xmlns:mc="http://schemas.openxmlformats.org/markup-compatibility/2006">
          <mc:Choice Requires="x14">
            <control shapeId="25610" r:id="rId5" name="Drop Down 10">
              <controlPr defaultSize="0" autoLine="0" autoPict="0">
                <anchor moveWithCells="1">
                  <from>
                    <xdr:col>0</xdr:col>
                    <xdr:colOff>31750</xdr:colOff>
                    <xdr:row>7</xdr:row>
                    <xdr:rowOff>6350</xdr:rowOff>
                  </from>
                  <to>
                    <xdr:col>0</xdr:col>
                    <xdr:colOff>1390650</xdr:colOff>
                    <xdr:row>7</xdr:row>
                    <xdr:rowOff>241300</xdr:rowOff>
                  </to>
                </anchor>
              </controlPr>
            </control>
          </mc:Choice>
        </mc:AlternateContent>
        <mc:AlternateContent xmlns:mc="http://schemas.openxmlformats.org/markup-compatibility/2006">
          <mc:Choice Requires="x14">
            <control shapeId="25611" r:id="rId6" name="Drop Down 11">
              <controlPr defaultSize="0" autoLine="0" autoPict="0">
                <anchor moveWithCells="1">
                  <from>
                    <xdr:col>0</xdr:col>
                    <xdr:colOff>31750</xdr:colOff>
                    <xdr:row>8</xdr:row>
                    <xdr:rowOff>6350</xdr:rowOff>
                  </from>
                  <to>
                    <xdr:col>0</xdr:col>
                    <xdr:colOff>1390650</xdr:colOff>
                    <xdr:row>8</xdr:row>
                    <xdr:rowOff>241300</xdr:rowOff>
                  </to>
                </anchor>
              </controlPr>
            </control>
          </mc:Choice>
        </mc:AlternateContent>
        <mc:AlternateContent xmlns:mc="http://schemas.openxmlformats.org/markup-compatibility/2006">
          <mc:Choice Requires="x14">
            <control shapeId="25612" r:id="rId7" name="Drop Down 12">
              <controlPr defaultSize="0" autoLine="0" autoPict="0">
                <anchor moveWithCells="1">
                  <from>
                    <xdr:col>0</xdr:col>
                    <xdr:colOff>31750</xdr:colOff>
                    <xdr:row>10</xdr:row>
                    <xdr:rowOff>6350</xdr:rowOff>
                  </from>
                  <to>
                    <xdr:col>0</xdr:col>
                    <xdr:colOff>1390650</xdr:colOff>
                    <xdr:row>10</xdr:row>
                    <xdr:rowOff>241300</xdr:rowOff>
                  </to>
                </anchor>
              </controlPr>
            </control>
          </mc:Choice>
        </mc:AlternateContent>
        <mc:AlternateContent xmlns:mc="http://schemas.openxmlformats.org/markup-compatibility/2006">
          <mc:Choice Requires="x14">
            <control shapeId="25613" r:id="rId8" name="Drop Down 13">
              <controlPr defaultSize="0" autoLine="0" autoPict="0">
                <anchor moveWithCells="1">
                  <from>
                    <xdr:col>0</xdr:col>
                    <xdr:colOff>31750</xdr:colOff>
                    <xdr:row>9</xdr:row>
                    <xdr:rowOff>6350</xdr:rowOff>
                  </from>
                  <to>
                    <xdr:col>0</xdr:col>
                    <xdr:colOff>1390650</xdr:colOff>
                    <xdr:row>9</xdr:row>
                    <xdr:rowOff>241300</xdr:rowOff>
                  </to>
                </anchor>
              </controlPr>
            </control>
          </mc:Choice>
        </mc:AlternateContent>
        <mc:AlternateContent xmlns:mc="http://schemas.openxmlformats.org/markup-compatibility/2006">
          <mc:Choice Requires="x14">
            <control shapeId="25614" r:id="rId9" name="Drop Down 14">
              <controlPr defaultSize="0" autoLine="0" autoPict="0">
                <anchor moveWithCells="1">
                  <from>
                    <xdr:col>0</xdr:col>
                    <xdr:colOff>31750</xdr:colOff>
                    <xdr:row>11</xdr:row>
                    <xdr:rowOff>6350</xdr:rowOff>
                  </from>
                  <to>
                    <xdr:col>0</xdr:col>
                    <xdr:colOff>1390650</xdr:colOff>
                    <xdr:row>11</xdr:row>
                    <xdr:rowOff>241300</xdr:rowOff>
                  </to>
                </anchor>
              </controlPr>
            </control>
          </mc:Choice>
        </mc:AlternateContent>
        <mc:AlternateContent xmlns:mc="http://schemas.openxmlformats.org/markup-compatibility/2006">
          <mc:Choice Requires="x14">
            <control shapeId="25615" r:id="rId10" name="Drop Down 15">
              <controlPr defaultSize="0" autoLine="0" autoPict="0">
                <anchor moveWithCells="1">
                  <from>
                    <xdr:col>0</xdr:col>
                    <xdr:colOff>31750</xdr:colOff>
                    <xdr:row>12</xdr:row>
                    <xdr:rowOff>6350</xdr:rowOff>
                  </from>
                  <to>
                    <xdr:col>0</xdr:col>
                    <xdr:colOff>1390650</xdr:colOff>
                    <xdr:row>12</xdr:row>
                    <xdr:rowOff>241300</xdr:rowOff>
                  </to>
                </anchor>
              </controlPr>
            </control>
          </mc:Choice>
        </mc:AlternateContent>
        <mc:AlternateContent xmlns:mc="http://schemas.openxmlformats.org/markup-compatibility/2006">
          <mc:Choice Requires="x14">
            <control shapeId="25616" r:id="rId11" name="Drop Down 16">
              <controlPr defaultSize="0" autoLine="0" autoPict="0">
                <anchor moveWithCells="1">
                  <from>
                    <xdr:col>0</xdr:col>
                    <xdr:colOff>31750</xdr:colOff>
                    <xdr:row>13</xdr:row>
                    <xdr:rowOff>6350</xdr:rowOff>
                  </from>
                  <to>
                    <xdr:col>0</xdr:col>
                    <xdr:colOff>1390650</xdr:colOff>
                    <xdr:row>13</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C94"/>
  <sheetViews>
    <sheetView topLeftCell="A49" workbookViewId="0">
      <selection activeCell="C15" sqref="C15"/>
    </sheetView>
  </sheetViews>
  <sheetFormatPr baseColWidth="10" defaultColWidth="10.90625" defaultRowHeight="14" x14ac:dyDescent="0.3"/>
  <cols>
    <col min="1" max="5" width="16.7265625" style="78" customWidth="1"/>
    <col min="6" max="29" width="10.90625" style="77"/>
    <col min="30" max="16384" width="10.90625" style="78"/>
  </cols>
  <sheetData>
    <row r="1" spans="1:29" ht="23.5" thickBot="1" x14ac:dyDescent="0.55000000000000004">
      <c r="A1" s="102" t="s">
        <v>192</v>
      </c>
      <c r="B1" s="103"/>
      <c r="C1" s="103"/>
      <c r="D1" s="103"/>
      <c r="E1" s="103"/>
    </row>
    <row r="2" spans="1:29" ht="20" x14ac:dyDescent="0.4">
      <c r="A2" s="104" t="str">
        <f>Betriebsdaten!$B$21</f>
        <v>20XX</v>
      </c>
      <c r="B2" s="89"/>
      <c r="C2" s="89"/>
      <c r="D2" s="89"/>
      <c r="E2" s="89"/>
    </row>
    <row r="3" spans="1:29" ht="16" thickBot="1" x14ac:dyDescent="0.4">
      <c r="A3" s="105" t="s">
        <v>193</v>
      </c>
      <c r="B3" s="92"/>
      <c r="C3" s="92"/>
      <c r="D3" s="92"/>
      <c r="E3" s="92"/>
      <c r="F3" s="106"/>
      <c r="G3" s="106"/>
      <c r="H3" s="106"/>
      <c r="I3" s="106"/>
      <c r="J3" s="106"/>
      <c r="K3" s="106"/>
    </row>
    <row r="4" spans="1:29" x14ac:dyDescent="0.3">
      <c r="A4" s="107" t="s">
        <v>51</v>
      </c>
      <c r="B4" s="107" t="s">
        <v>52</v>
      </c>
      <c r="C4" s="107" t="s">
        <v>53</v>
      </c>
      <c r="D4" s="107" t="s">
        <v>55</v>
      </c>
      <c r="E4" s="107" t="s">
        <v>56</v>
      </c>
      <c r="F4" s="106"/>
      <c r="G4" s="106"/>
      <c r="H4" s="106"/>
      <c r="I4" s="106"/>
      <c r="J4" s="106"/>
      <c r="K4" s="106"/>
    </row>
    <row r="5" spans="1:29" ht="14.5" thickBot="1" x14ac:dyDescent="0.35">
      <c r="A5" s="108" t="s">
        <v>125</v>
      </c>
      <c r="B5" s="108" t="s">
        <v>125</v>
      </c>
      <c r="C5" s="108" t="s">
        <v>125</v>
      </c>
      <c r="D5" s="108" t="s">
        <v>125</v>
      </c>
      <c r="E5" s="108" t="s">
        <v>125</v>
      </c>
      <c r="F5" s="106"/>
      <c r="G5" s="106"/>
      <c r="H5" s="106"/>
      <c r="I5" s="106"/>
      <c r="J5" s="106"/>
      <c r="K5" s="106"/>
    </row>
    <row r="6" spans="1:29" ht="14.5" thickBot="1" x14ac:dyDescent="0.35">
      <c r="A6" s="108">
        <f>Nährstoffinput!P46</f>
        <v>0</v>
      </c>
      <c r="B6" s="108">
        <f>Nährstoffinput!Q46</f>
        <v>0</v>
      </c>
      <c r="C6" s="108">
        <f>Nährstoffinput!R46</f>
        <v>0</v>
      </c>
      <c r="D6" s="108">
        <f>Nährstoffinput!S46</f>
        <v>0</v>
      </c>
      <c r="E6" s="108">
        <f>Nährstoffinput!T46</f>
        <v>0</v>
      </c>
    </row>
    <row r="7" spans="1:29" s="103" customFormat="1" ht="16" thickBot="1" x14ac:dyDescent="0.4">
      <c r="A7" s="105" t="s">
        <v>194</v>
      </c>
      <c r="B7" s="92"/>
      <c r="C7" s="92"/>
      <c r="D7" s="92"/>
      <c r="E7" s="92"/>
      <c r="F7" s="77"/>
      <c r="G7" s="77"/>
      <c r="H7" s="77"/>
      <c r="I7" s="77"/>
      <c r="J7" s="77"/>
      <c r="K7" s="77"/>
      <c r="L7" s="77"/>
      <c r="M7" s="77"/>
      <c r="N7" s="77"/>
      <c r="O7" s="77"/>
      <c r="P7" s="77"/>
      <c r="Q7" s="77"/>
      <c r="R7" s="77"/>
      <c r="S7" s="77"/>
      <c r="T7" s="77"/>
      <c r="U7" s="77"/>
      <c r="V7" s="77"/>
      <c r="W7" s="77"/>
      <c r="X7" s="77"/>
      <c r="Y7" s="77"/>
      <c r="Z7" s="77"/>
      <c r="AA7" s="77"/>
      <c r="AB7" s="77"/>
      <c r="AC7" s="77"/>
    </row>
    <row r="8" spans="1:29" x14ac:dyDescent="0.3">
      <c r="A8" s="107" t="s">
        <v>51</v>
      </c>
      <c r="B8" s="92"/>
      <c r="C8" s="92"/>
      <c r="D8" s="92"/>
      <c r="E8" s="92"/>
    </row>
    <row r="9" spans="1:29" ht="14.5" thickBot="1" x14ac:dyDescent="0.35">
      <c r="A9" s="108" t="s">
        <v>125</v>
      </c>
      <c r="B9" s="109" t="s">
        <v>242</v>
      </c>
      <c r="C9" s="110" t="e">
        <f>A10/A14*100</f>
        <v>#DIV/0!</v>
      </c>
      <c r="D9" s="92"/>
      <c r="E9" s="92"/>
    </row>
    <row r="10" spans="1:29" ht="14.5" thickBot="1" x14ac:dyDescent="0.35">
      <c r="A10" s="108">
        <f>'N-Fixierung'!K15</f>
        <v>0</v>
      </c>
      <c r="B10" s="92"/>
      <c r="C10" s="92"/>
      <c r="D10" s="92"/>
      <c r="E10" s="92"/>
    </row>
    <row r="11" spans="1:29" s="103" customFormat="1" ht="16" thickBot="1" x14ac:dyDescent="0.4">
      <c r="A11" s="105" t="s">
        <v>238</v>
      </c>
      <c r="B11" s="92"/>
      <c r="C11" s="92"/>
      <c r="D11" s="92"/>
      <c r="E11" s="92"/>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x14ac:dyDescent="0.3">
      <c r="A12" s="111" t="s">
        <v>51</v>
      </c>
      <c r="B12" s="111" t="s">
        <v>52</v>
      </c>
      <c r="C12" s="111" t="s">
        <v>53</v>
      </c>
      <c r="D12" s="111" t="s">
        <v>55</v>
      </c>
      <c r="E12" s="111" t="s">
        <v>56</v>
      </c>
    </row>
    <row r="13" spans="1:29" ht="14.5" thickBot="1" x14ac:dyDescent="0.35">
      <c r="A13" s="112" t="s">
        <v>125</v>
      </c>
      <c r="B13" s="112" t="s">
        <v>125</v>
      </c>
      <c r="C13" s="112" t="s">
        <v>125</v>
      </c>
      <c r="D13" s="112" t="s">
        <v>125</v>
      </c>
      <c r="E13" s="112" t="s">
        <v>125</v>
      </c>
    </row>
    <row r="14" spans="1:29" ht="14.5" thickBot="1" x14ac:dyDescent="0.35">
      <c r="A14" s="112">
        <f>A6+A10</f>
        <v>0</v>
      </c>
      <c r="B14" s="112">
        <f>B6</f>
        <v>0</v>
      </c>
      <c r="C14" s="112">
        <f>C6</f>
        <v>0</v>
      </c>
      <c r="D14" s="112">
        <f>D6</f>
        <v>0</v>
      </c>
      <c r="E14" s="112">
        <f>E6</f>
        <v>0</v>
      </c>
    </row>
    <row r="15" spans="1:29" ht="14.5" thickBot="1" x14ac:dyDescent="0.35">
      <c r="A15" s="103"/>
      <c r="B15" s="103"/>
      <c r="C15" s="103"/>
      <c r="D15" s="103"/>
      <c r="E15" s="103"/>
    </row>
    <row r="16" spans="1:29" ht="20" x14ac:dyDescent="0.4">
      <c r="A16" s="104" t="str">
        <f>Betriebsdaten!$B$22</f>
        <v>20XX</v>
      </c>
      <c r="B16" s="89"/>
      <c r="C16" s="89"/>
      <c r="D16" s="89"/>
      <c r="E16" s="89"/>
    </row>
    <row r="17" spans="1:29" ht="16" thickBot="1" x14ac:dyDescent="0.4">
      <c r="A17" s="105" t="s">
        <v>193</v>
      </c>
      <c r="B17" s="92"/>
      <c r="C17" s="92"/>
      <c r="D17" s="92"/>
      <c r="E17" s="92"/>
    </row>
    <row r="18" spans="1:29" x14ac:dyDescent="0.3">
      <c r="A18" s="113" t="s">
        <v>51</v>
      </c>
      <c r="B18" s="113" t="s">
        <v>52</v>
      </c>
      <c r="C18" s="113" t="s">
        <v>53</v>
      </c>
      <c r="D18" s="113" t="s">
        <v>55</v>
      </c>
      <c r="E18" s="113" t="s">
        <v>56</v>
      </c>
    </row>
    <row r="19" spans="1:29" ht="14.5" thickBot="1" x14ac:dyDescent="0.35">
      <c r="A19" s="114" t="s">
        <v>125</v>
      </c>
      <c r="B19" s="114" t="s">
        <v>125</v>
      </c>
      <c r="C19" s="114" t="s">
        <v>125</v>
      </c>
      <c r="D19" s="114" t="s">
        <v>125</v>
      </c>
      <c r="E19" s="114" t="s">
        <v>125</v>
      </c>
    </row>
    <row r="20" spans="1:29" ht="14.5" thickBot="1" x14ac:dyDescent="0.35">
      <c r="A20" s="114">
        <f>Nährstoffinput!W46</f>
        <v>0</v>
      </c>
      <c r="B20" s="114">
        <f>Nährstoffinput!X46</f>
        <v>0</v>
      </c>
      <c r="C20" s="114">
        <f>Nährstoffinput!Y46</f>
        <v>0</v>
      </c>
      <c r="D20" s="114">
        <f>Nährstoffinput!Z46</f>
        <v>0</v>
      </c>
      <c r="E20" s="114">
        <f>Nährstoffinput!AA46</f>
        <v>0</v>
      </c>
    </row>
    <row r="21" spans="1:29" s="103" customFormat="1" ht="16" thickBot="1" x14ac:dyDescent="0.4">
      <c r="A21" s="105" t="s">
        <v>194</v>
      </c>
      <c r="B21" s="92"/>
      <c r="C21" s="92"/>
      <c r="D21" s="92"/>
      <c r="E21" s="92"/>
      <c r="F21" s="77"/>
      <c r="G21" s="77"/>
      <c r="H21" s="77"/>
      <c r="I21" s="77"/>
      <c r="J21" s="77"/>
      <c r="K21" s="77"/>
      <c r="L21" s="77"/>
      <c r="M21" s="77"/>
      <c r="N21" s="77"/>
      <c r="O21" s="77"/>
      <c r="P21" s="77"/>
      <c r="Q21" s="77"/>
      <c r="R21" s="77"/>
      <c r="S21" s="77"/>
      <c r="T21" s="77"/>
      <c r="U21" s="77"/>
      <c r="V21" s="77"/>
      <c r="W21" s="77"/>
      <c r="X21" s="77"/>
      <c r="Y21" s="77"/>
      <c r="Z21" s="77"/>
      <c r="AA21" s="77"/>
      <c r="AB21" s="77"/>
      <c r="AC21" s="77"/>
    </row>
    <row r="22" spans="1:29" x14ac:dyDescent="0.3">
      <c r="A22" s="113" t="s">
        <v>51</v>
      </c>
      <c r="B22" s="92"/>
      <c r="C22" s="92"/>
      <c r="D22" s="92"/>
      <c r="E22" s="92"/>
    </row>
    <row r="23" spans="1:29" ht="14.5" thickBot="1" x14ac:dyDescent="0.35">
      <c r="A23" s="114" t="s">
        <v>125</v>
      </c>
      <c r="B23" s="109" t="s">
        <v>242</v>
      </c>
      <c r="C23" s="110" t="e">
        <f>A24/A28*100</f>
        <v>#DIV/0!</v>
      </c>
      <c r="D23" s="92"/>
      <c r="E23" s="92"/>
    </row>
    <row r="24" spans="1:29" ht="14.5" thickBot="1" x14ac:dyDescent="0.35">
      <c r="A24" s="114">
        <f>'N-Fixierung'!L15</f>
        <v>0</v>
      </c>
      <c r="B24" s="92"/>
      <c r="C24" s="92"/>
      <c r="D24" s="92"/>
      <c r="E24" s="92"/>
    </row>
    <row r="25" spans="1:29" s="103" customFormat="1" ht="16" thickBot="1" x14ac:dyDescent="0.4">
      <c r="A25" s="105" t="s">
        <v>238</v>
      </c>
      <c r="B25" s="92"/>
      <c r="C25" s="92"/>
      <c r="D25" s="92"/>
      <c r="E25" s="92"/>
      <c r="F25" s="77"/>
      <c r="G25" s="77"/>
      <c r="H25" s="77"/>
      <c r="I25" s="77"/>
      <c r="J25" s="77"/>
      <c r="K25" s="77"/>
      <c r="L25" s="77"/>
      <c r="M25" s="77"/>
      <c r="N25" s="77"/>
      <c r="O25" s="77"/>
      <c r="P25" s="77"/>
      <c r="Q25" s="77"/>
      <c r="R25" s="77"/>
      <c r="S25" s="77"/>
      <c r="T25" s="77"/>
      <c r="U25" s="77"/>
      <c r="V25" s="77"/>
      <c r="W25" s="77"/>
      <c r="X25" s="77"/>
      <c r="Y25" s="77"/>
      <c r="Z25" s="77"/>
      <c r="AA25" s="77"/>
      <c r="AB25" s="77"/>
      <c r="AC25" s="77"/>
    </row>
    <row r="26" spans="1:29" x14ac:dyDescent="0.3">
      <c r="A26" s="115" t="s">
        <v>51</v>
      </c>
      <c r="B26" s="115" t="s">
        <v>52</v>
      </c>
      <c r="C26" s="115" t="s">
        <v>53</v>
      </c>
      <c r="D26" s="115" t="s">
        <v>55</v>
      </c>
      <c r="E26" s="115" t="s">
        <v>56</v>
      </c>
    </row>
    <row r="27" spans="1:29" ht="14.5" thickBot="1" x14ac:dyDescent="0.35">
      <c r="A27" s="116" t="s">
        <v>125</v>
      </c>
      <c r="B27" s="116" t="s">
        <v>125</v>
      </c>
      <c r="C27" s="116" t="s">
        <v>125</v>
      </c>
      <c r="D27" s="116" t="s">
        <v>125</v>
      </c>
      <c r="E27" s="116" t="s">
        <v>125</v>
      </c>
    </row>
    <row r="28" spans="1:29" ht="14.5" thickBot="1" x14ac:dyDescent="0.35">
      <c r="A28" s="116">
        <f>A20+A24</f>
        <v>0</v>
      </c>
      <c r="B28" s="116">
        <f>B20+B24</f>
        <v>0</v>
      </c>
      <c r="C28" s="116">
        <f>C20+C24</f>
        <v>0</v>
      </c>
      <c r="D28" s="116">
        <f>D20+D24</f>
        <v>0</v>
      </c>
      <c r="E28" s="116">
        <f>E20+E24</f>
        <v>0</v>
      </c>
    </row>
    <row r="29" spans="1:29" s="103" customFormat="1" ht="14.5" thickBot="1" x14ac:dyDescent="0.35">
      <c r="F29" s="77"/>
      <c r="G29" s="77"/>
      <c r="H29" s="77"/>
      <c r="I29" s="77"/>
      <c r="J29" s="77"/>
      <c r="K29" s="77"/>
      <c r="L29" s="77"/>
      <c r="M29" s="77"/>
      <c r="N29" s="77"/>
      <c r="O29" s="77"/>
      <c r="P29" s="77"/>
      <c r="Q29" s="77"/>
      <c r="R29" s="77"/>
      <c r="S29" s="77"/>
      <c r="T29" s="77"/>
      <c r="U29" s="77"/>
      <c r="V29" s="77"/>
      <c r="W29" s="77"/>
      <c r="X29" s="77"/>
      <c r="Y29" s="77"/>
      <c r="Z29" s="77"/>
      <c r="AA29" s="77"/>
      <c r="AB29" s="77"/>
      <c r="AC29" s="77"/>
    </row>
    <row r="30" spans="1:29" s="103" customFormat="1" ht="20" x14ac:dyDescent="0.4">
      <c r="A30" s="104" t="str">
        <f>Betriebsdaten!$B$23</f>
        <v>20XX</v>
      </c>
      <c r="B30" s="89"/>
      <c r="C30" s="89"/>
      <c r="D30" s="89"/>
      <c r="E30" s="89"/>
      <c r="F30" s="77"/>
      <c r="G30" s="77"/>
      <c r="H30" s="77"/>
      <c r="I30" s="77"/>
      <c r="J30" s="77"/>
      <c r="K30" s="77"/>
      <c r="L30" s="77"/>
      <c r="M30" s="77"/>
      <c r="N30" s="77"/>
      <c r="O30" s="77"/>
      <c r="P30" s="77"/>
      <c r="Q30" s="77"/>
      <c r="R30" s="77"/>
      <c r="S30" s="77"/>
      <c r="T30" s="77"/>
      <c r="U30" s="77"/>
      <c r="V30" s="77"/>
      <c r="W30" s="77"/>
      <c r="X30" s="77"/>
      <c r="Y30" s="77"/>
      <c r="Z30" s="77"/>
      <c r="AA30" s="77"/>
      <c r="AB30" s="77"/>
      <c r="AC30" s="77"/>
    </row>
    <row r="31" spans="1:29" s="103" customFormat="1" ht="16" thickBot="1" x14ac:dyDescent="0.4">
      <c r="A31" s="105" t="s">
        <v>193</v>
      </c>
      <c r="B31" s="92"/>
      <c r="C31" s="92"/>
      <c r="D31" s="92"/>
      <c r="E31" s="92"/>
      <c r="F31" s="77"/>
      <c r="G31" s="77"/>
      <c r="H31" s="77"/>
      <c r="I31" s="77"/>
      <c r="J31" s="77"/>
      <c r="K31" s="77"/>
      <c r="L31" s="77"/>
      <c r="M31" s="77"/>
      <c r="N31" s="77"/>
      <c r="O31" s="77"/>
      <c r="P31" s="77"/>
      <c r="Q31" s="77"/>
      <c r="R31" s="77"/>
      <c r="S31" s="77"/>
      <c r="T31" s="77"/>
      <c r="U31" s="77"/>
      <c r="V31" s="77"/>
      <c r="W31" s="77"/>
      <c r="X31" s="77"/>
      <c r="Y31" s="77"/>
      <c r="Z31" s="77"/>
      <c r="AA31" s="77"/>
      <c r="AB31" s="77"/>
      <c r="AC31" s="77"/>
    </row>
    <row r="32" spans="1:29" x14ac:dyDescent="0.3">
      <c r="A32" s="117" t="s">
        <v>51</v>
      </c>
      <c r="B32" s="117" t="s">
        <v>52</v>
      </c>
      <c r="C32" s="117" t="s">
        <v>53</v>
      </c>
      <c r="D32" s="117" t="s">
        <v>55</v>
      </c>
      <c r="E32" s="117" t="s">
        <v>56</v>
      </c>
    </row>
    <row r="33" spans="1:29" ht="14.5" thickBot="1" x14ac:dyDescent="0.35">
      <c r="A33" s="118" t="s">
        <v>125</v>
      </c>
      <c r="B33" s="118" t="s">
        <v>125</v>
      </c>
      <c r="C33" s="118" t="s">
        <v>125</v>
      </c>
      <c r="D33" s="118" t="s">
        <v>125</v>
      </c>
      <c r="E33" s="118" t="s">
        <v>125</v>
      </c>
    </row>
    <row r="34" spans="1:29" ht="14.5" thickBot="1" x14ac:dyDescent="0.35">
      <c r="A34" s="118">
        <f>Nährstoffinput!AD46</f>
        <v>0</v>
      </c>
      <c r="B34" s="118">
        <f>Nährstoffinput!AE46</f>
        <v>0</v>
      </c>
      <c r="C34" s="118">
        <f>Nährstoffinput!AF46</f>
        <v>0</v>
      </c>
      <c r="D34" s="118">
        <f>Nährstoffinput!AG46</f>
        <v>0</v>
      </c>
      <c r="E34" s="118">
        <f>Nährstoffinput!AH46</f>
        <v>0</v>
      </c>
    </row>
    <row r="35" spans="1:29" s="103" customFormat="1" ht="16" thickBot="1" x14ac:dyDescent="0.4">
      <c r="A35" s="105" t="s">
        <v>194</v>
      </c>
      <c r="B35" s="92"/>
      <c r="C35" s="92"/>
      <c r="D35" s="92"/>
      <c r="E35" s="92"/>
      <c r="F35" s="77"/>
      <c r="G35" s="77"/>
      <c r="H35" s="77"/>
      <c r="I35" s="77"/>
      <c r="J35" s="77"/>
      <c r="K35" s="77"/>
      <c r="L35" s="77"/>
      <c r="M35" s="77"/>
      <c r="N35" s="77"/>
      <c r="O35" s="77"/>
      <c r="P35" s="77"/>
      <c r="Q35" s="77"/>
      <c r="R35" s="77"/>
      <c r="S35" s="77"/>
      <c r="T35" s="77"/>
      <c r="U35" s="77"/>
      <c r="V35" s="77"/>
      <c r="W35" s="77"/>
      <c r="X35" s="77"/>
      <c r="Y35" s="77"/>
      <c r="Z35" s="77"/>
      <c r="AA35" s="77"/>
      <c r="AB35" s="77"/>
      <c r="AC35" s="77"/>
    </row>
    <row r="36" spans="1:29" x14ac:dyDescent="0.3">
      <c r="A36" s="117" t="s">
        <v>51</v>
      </c>
      <c r="B36" s="92"/>
      <c r="C36" s="92"/>
      <c r="D36" s="92"/>
      <c r="E36" s="92"/>
    </row>
    <row r="37" spans="1:29" ht="14.5" thickBot="1" x14ac:dyDescent="0.35">
      <c r="A37" s="118" t="s">
        <v>125</v>
      </c>
      <c r="B37" s="109" t="s">
        <v>242</v>
      </c>
      <c r="C37" s="110" t="e">
        <f>A38/A42*100</f>
        <v>#DIV/0!</v>
      </c>
      <c r="D37" s="92"/>
      <c r="E37" s="92"/>
    </row>
    <row r="38" spans="1:29" ht="14.5" thickBot="1" x14ac:dyDescent="0.35">
      <c r="A38" s="118">
        <f>'N-Fixierung'!M15</f>
        <v>0</v>
      </c>
      <c r="B38" s="92"/>
      <c r="C38" s="92"/>
      <c r="D38" s="92"/>
      <c r="E38" s="92"/>
    </row>
    <row r="39" spans="1:29" s="103" customFormat="1" ht="16" thickBot="1" x14ac:dyDescent="0.4">
      <c r="A39" s="105" t="s">
        <v>238</v>
      </c>
      <c r="B39" s="92"/>
      <c r="C39" s="92"/>
      <c r="D39" s="92"/>
      <c r="E39" s="92"/>
      <c r="F39" s="77"/>
      <c r="G39" s="77"/>
      <c r="H39" s="77"/>
      <c r="I39" s="77"/>
      <c r="J39" s="77"/>
      <c r="K39" s="77"/>
      <c r="L39" s="77"/>
      <c r="M39" s="77"/>
      <c r="N39" s="77"/>
      <c r="O39" s="77"/>
      <c r="P39" s="77"/>
      <c r="Q39" s="77"/>
      <c r="R39" s="77"/>
      <c r="S39" s="77"/>
      <c r="T39" s="77"/>
      <c r="U39" s="77"/>
      <c r="V39" s="77"/>
      <c r="W39" s="77"/>
      <c r="X39" s="77"/>
      <c r="Y39" s="77"/>
      <c r="Z39" s="77"/>
      <c r="AA39" s="77"/>
      <c r="AB39" s="77"/>
      <c r="AC39" s="77"/>
    </row>
    <row r="40" spans="1:29" x14ac:dyDescent="0.3">
      <c r="A40" s="119" t="s">
        <v>51</v>
      </c>
      <c r="B40" s="119" t="s">
        <v>52</v>
      </c>
      <c r="C40" s="119" t="s">
        <v>53</v>
      </c>
      <c r="D40" s="119" t="s">
        <v>55</v>
      </c>
      <c r="E40" s="119" t="s">
        <v>56</v>
      </c>
    </row>
    <row r="41" spans="1:29" ht="14.5" thickBot="1" x14ac:dyDescent="0.35">
      <c r="A41" s="120" t="s">
        <v>125</v>
      </c>
      <c r="B41" s="120" t="s">
        <v>125</v>
      </c>
      <c r="C41" s="120" t="s">
        <v>125</v>
      </c>
      <c r="D41" s="120" t="s">
        <v>125</v>
      </c>
      <c r="E41" s="120" t="s">
        <v>125</v>
      </c>
    </row>
    <row r="42" spans="1:29" ht="14.5" thickBot="1" x14ac:dyDescent="0.35">
      <c r="A42" s="120">
        <f>A34+A38</f>
        <v>0</v>
      </c>
      <c r="B42" s="120">
        <f t="shared" ref="B42:E42" si="0">B34+B38</f>
        <v>0</v>
      </c>
      <c r="C42" s="120">
        <f t="shared" si="0"/>
        <v>0</v>
      </c>
      <c r="D42" s="120">
        <f t="shared" si="0"/>
        <v>0</v>
      </c>
      <c r="E42" s="120">
        <f t="shared" si="0"/>
        <v>0</v>
      </c>
    </row>
    <row r="43" spans="1:29" s="103" customFormat="1" ht="14.5" thickBot="1" x14ac:dyDescent="0.35">
      <c r="F43" s="77"/>
      <c r="G43" s="77"/>
      <c r="H43" s="77"/>
      <c r="I43" s="77"/>
      <c r="J43" s="77"/>
      <c r="K43" s="77"/>
      <c r="L43" s="77"/>
      <c r="M43" s="77"/>
      <c r="N43" s="77"/>
      <c r="O43" s="77"/>
      <c r="P43" s="77"/>
      <c r="Q43" s="77"/>
      <c r="R43" s="77"/>
      <c r="S43" s="77"/>
      <c r="T43" s="77"/>
      <c r="U43" s="77"/>
      <c r="V43" s="77"/>
      <c r="W43" s="77"/>
      <c r="X43" s="77"/>
      <c r="Y43" s="77"/>
      <c r="Z43" s="77"/>
      <c r="AA43" s="77"/>
      <c r="AB43" s="77"/>
      <c r="AC43" s="77"/>
    </row>
    <row r="44" spans="1:29" s="103" customFormat="1" ht="20" x14ac:dyDescent="0.4">
      <c r="A44" s="104" t="s">
        <v>126</v>
      </c>
      <c r="B44" s="89"/>
      <c r="C44" s="89"/>
      <c r="D44" s="89"/>
      <c r="E44" s="89"/>
      <c r="F44" s="77"/>
      <c r="G44" s="77"/>
      <c r="H44" s="77"/>
      <c r="I44" s="77"/>
      <c r="J44" s="77"/>
      <c r="K44" s="77"/>
      <c r="L44" s="77"/>
      <c r="M44" s="77"/>
      <c r="N44" s="77"/>
      <c r="O44" s="77"/>
      <c r="P44" s="77"/>
      <c r="Q44" s="77"/>
      <c r="R44" s="77"/>
      <c r="S44" s="77"/>
      <c r="T44" s="77"/>
      <c r="U44" s="77"/>
      <c r="V44" s="77"/>
      <c r="W44" s="77"/>
      <c r="X44" s="77"/>
      <c r="Y44" s="77"/>
      <c r="Z44" s="77"/>
      <c r="AA44" s="77"/>
      <c r="AB44" s="77"/>
      <c r="AC44" s="77"/>
    </row>
    <row r="45" spans="1:29" s="103" customFormat="1" ht="16" thickBot="1" x14ac:dyDescent="0.4">
      <c r="A45" s="105" t="s">
        <v>193</v>
      </c>
      <c r="B45" s="92"/>
      <c r="C45" s="92"/>
      <c r="D45" s="92"/>
      <c r="E45" s="92"/>
      <c r="F45" s="77"/>
      <c r="G45" s="77"/>
      <c r="H45" s="77"/>
      <c r="I45" s="77"/>
      <c r="J45" s="77"/>
      <c r="K45" s="77"/>
      <c r="L45" s="77"/>
      <c r="M45" s="77"/>
      <c r="N45" s="77"/>
      <c r="O45" s="77"/>
      <c r="P45" s="77"/>
      <c r="Q45" s="77"/>
      <c r="R45" s="77"/>
      <c r="S45" s="77"/>
      <c r="T45" s="77"/>
      <c r="U45" s="77"/>
      <c r="V45" s="77"/>
      <c r="W45" s="77"/>
      <c r="X45" s="77"/>
      <c r="Y45" s="77"/>
      <c r="Z45" s="77"/>
      <c r="AA45" s="77"/>
      <c r="AB45" s="77"/>
      <c r="AC45" s="77"/>
    </row>
    <row r="46" spans="1:29" x14ac:dyDescent="0.3">
      <c r="A46" s="121" t="s">
        <v>51</v>
      </c>
      <c r="B46" s="121" t="s">
        <v>52</v>
      </c>
      <c r="C46" s="121" t="s">
        <v>53</v>
      </c>
      <c r="D46" s="121" t="s">
        <v>55</v>
      </c>
      <c r="E46" s="121" t="s">
        <v>56</v>
      </c>
    </row>
    <row r="47" spans="1:29" ht="14.5" thickBot="1" x14ac:dyDescent="0.35">
      <c r="A47" s="122" t="s">
        <v>125</v>
      </c>
      <c r="B47" s="122" t="s">
        <v>125</v>
      </c>
      <c r="C47" s="122" t="s">
        <v>125</v>
      </c>
      <c r="D47" s="122" t="s">
        <v>125</v>
      </c>
      <c r="E47" s="122" t="s">
        <v>125</v>
      </c>
    </row>
    <row r="48" spans="1:29" ht="14.5" thickBot="1" x14ac:dyDescent="0.35">
      <c r="A48" s="122">
        <f>Nährstoffinput!AJ46</f>
        <v>0</v>
      </c>
      <c r="B48" s="122">
        <f>Nährstoffinput!AK46</f>
        <v>0</v>
      </c>
      <c r="C48" s="122">
        <f>Nährstoffinput!AL46</f>
        <v>0</v>
      </c>
      <c r="D48" s="122">
        <f>Nährstoffinput!AM46</f>
        <v>0</v>
      </c>
      <c r="E48" s="122">
        <f>Nährstoffinput!AN46</f>
        <v>0</v>
      </c>
    </row>
    <row r="49" spans="1:29" s="103" customFormat="1" ht="16" thickBot="1" x14ac:dyDescent="0.4">
      <c r="A49" s="105" t="s">
        <v>194</v>
      </c>
      <c r="B49" s="92"/>
      <c r="C49" s="92"/>
      <c r="D49" s="92"/>
      <c r="E49" s="92"/>
      <c r="F49" s="77"/>
      <c r="G49" s="77"/>
      <c r="H49" s="77"/>
      <c r="I49" s="77"/>
      <c r="J49" s="77"/>
      <c r="K49" s="77"/>
      <c r="L49" s="77"/>
      <c r="M49" s="77"/>
      <c r="N49" s="77"/>
      <c r="O49" s="77"/>
      <c r="P49" s="77"/>
      <c r="Q49" s="77"/>
      <c r="R49" s="77"/>
      <c r="S49" s="77"/>
      <c r="T49" s="77"/>
      <c r="U49" s="77"/>
      <c r="V49" s="77"/>
      <c r="W49" s="77"/>
      <c r="X49" s="77"/>
      <c r="Y49" s="77"/>
      <c r="Z49" s="77"/>
      <c r="AA49" s="77"/>
      <c r="AB49" s="77"/>
      <c r="AC49" s="77"/>
    </row>
    <row r="50" spans="1:29" x14ac:dyDescent="0.3">
      <c r="A50" s="121" t="s">
        <v>51</v>
      </c>
      <c r="B50" s="92"/>
      <c r="C50" s="92"/>
      <c r="D50" s="92"/>
      <c r="E50" s="92"/>
    </row>
    <row r="51" spans="1:29" ht="14.5" thickBot="1" x14ac:dyDescent="0.35">
      <c r="A51" s="122" t="s">
        <v>125</v>
      </c>
      <c r="B51" s="109" t="s">
        <v>242</v>
      </c>
      <c r="C51" s="110" t="e">
        <f>A52/A56*100</f>
        <v>#DIV/0!</v>
      </c>
      <c r="D51" s="92"/>
      <c r="E51" s="92"/>
    </row>
    <row r="52" spans="1:29" ht="14.5" thickBot="1" x14ac:dyDescent="0.35">
      <c r="A52" s="122">
        <f>'N-Fixierung'!N15</f>
        <v>0</v>
      </c>
      <c r="B52" s="92"/>
      <c r="C52" s="92"/>
      <c r="D52" s="92"/>
      <c r="E52" s="92"/>
    </row>
    <row r="53" spans="1:29" s="103" customFormat="1" ht="16" thickBot="1" x14ac:dyDescent="0.4">
      <c r="A53" s="105" t="s">
        <v>238</v>
      </c>
      <c r="B53" s="92"/>
      <c r="C53" s="92"/>
      <c r="D53" s="92"/>
      <c r="E53" s="92"/>
      <c r="F53" s="77"/>
      <c r="G53" s="77"/>
      <c r="H53" s="77"/>
      <c r="I53" s="77"/>
      <c r="J53" s="77"/>
      <c r="K53" s="77"/>
      <c r="L53" s="77"/>
      <c r="M53" s="77"/>
      <c r="N53" s="77"/>
      <c r="O53" s="77"/>
      <c r="P53" s="77"/>
      <c r="Q53" s="77"/>
      <c r="R53" s="77"/>
      <c r="S53" s="77"/>
      <c r="T53" s="77"/>
      <c r="U53" s="77"/>
      <c r="V53" s="77"/>
      <c r="W53" s="77"/>
      <c r="X53" s="77"/>
      <c r="Y53" s="77"/>
      <c r="Z53" s="77"/>
      <c r="AA53" s="77"/>
      <c r="AB53" s="77"/>
      <c r="AC53" s="77"/>
    </row>
    <row r="54" spans="1:29" x14ac:dyDescent="0.3">
      <c r="A54" s="123" t="s">
        <v>51</v>
      </c>
      <c r="B54" s="123" t="s">
        <v>52</v>
      </c>
      <c r="C54" s="123" t="s">
        <v>53</v>
      </c>
      <c r="D54" s="123" t="s">
        <v>55</v>
      </c>
      <c r="E54" s="123" t="s">
        <v>56</v>
      </c>
    </row>
    <row r="55" spans="1:29" ht="14.5" thickBot="1" x14ac:dyDescent="0.35">
      <c r="A55" s="124" t="s">
        <v>125</v>
      </c>
      <c r="B55" s="124" t="s">
        <v>125</v>
      </c>
      <c r="C55" s="124" t="s">
        <v>125</v>
      </c>
      <c r="D55" s="124" t="s">
        <v>125</v>
      </c>
      <c r="E55" s="124" t="s">
        <v>125</v>
      </c>
    </row>
    <row r="56" spans="1:29" ht="14.5" thickBot="1" x14ac:dyDescent="0.35">
      <c r="A56" s="124">
        <f>A48+A52</f>
        <v>0</v>
      </c>
      <c r="B56" s="124">
        <f t="shared" ref="B56:E56" si="1">B48+B52</f>
        <v>0</v>
      </c>
      <c r="C56" s="124">
        <f t="shared" si="1"/>
        <v>0</v>
      </c>
      <c r="D56" s="124">
        <f t="shared" si="1"/>
        <v>0</v>
      </c>
      <c r="E56" s="124">
        <f t="shared" si="1"/>
        <v>0</v>
      </c>
    </row>
    <row r="57" spans="1:29" s="103" customFormat="1" x14ac:dyDescent="0.3">
      <c r="A57" s="125"/>
      <c r="B57" s="125"/>
      <c r="C57" s="125"/>
      <c r="D57" s="125"/>
      <c r="E57" s="125"/>
      <c r="F57" s="77"/>
      <c r="G57" s="77"/>
      <c r="H57" s="77"/>
      <c r="I57" s="77"/>
      <c r="J57" s="77"/>
      <c r="K57" s="77"/>
      <c r="L57" s="77"/>
      <c r="M57" s="77"/>
      <c r="N57" s="77"/>
      <c r="O57" s="77"/>
      <c r="P57" s="77"/>
      <c r="Q57" s="77"/>
      <c r="R57" s="77"/>
      <c r="S57" s="77"/>
      <c r="T57" s="77"/>
      <c r="U57" s="77"/>
      <c r="V57" s="77"/>
      <c r="W57" s="77"/>
      <c r="X57" s="77"/>
      <c r="Y57" s="77"/>
      <c r="Z57" s="77"/>
      <c r="AA57" s="77"/>
      <c r="AB57" s="77"/>
      <c r="AC57" s="77"/>
    </row>
    <row r="58" spans="1:29" s="103" customFormat="1" x14ac:dyDescent="0.3">
      <c r="A58" s="125"/>
      <c r="B58" s="125"/>
      <c r="C58" s="125"/>
      <c r="D58" s="125"/>
      <c r="E58" s="125"/>
      <c r="F58" s="77"/>
      <c r="G58" s="77"/>
      <c r="H58" s="77"/>
      <c r="I58" s="77"/>
      <c r="J58" s="77"/>
      <c r="K58" s="77"/>
      <c r="L58" s="77"/>
      <c r="M58" s="77"/>
      <c r="N58" s="77"/>
      <c r="O58" s="77"/>
      <c r="P58" s="77"/>
      <c r="Q58" s="77"/>
      <c r="R58" s="77"/>
      <c r="S58" s="77"/>
      <c r="T58" s="77"/>
      <c r="U58" s="77"/>
      <c r="V58" s="77"/>
      <c r="W58" s="77"/>
      <c r="X58" s="77"/>
      <c r="Y58" s="77"/>
      <c r="Z58" s="77"/>
      <c r="AA58" s="77"/>
      <c r="AB58" s="77"/>
      <c r="AC58" s="77"/>
    </row>
    <row r="59" spans="1:29" s="103" customFormat="1" x14ac:dyDescent="0.3">
      <c r="A59" s="125"/>
      <c r="B59" s="125"/>
      <c r="C59" s="125"/>
      <c r="D59" s="125"/>
      <c r="E59" s="125"/>
      <c r="F59" s="77"/>
      <c r="G59" s="77"/>
      <c r="H59" s="77"/>
      <c r="I59" s="77"/>
      <c r="J59" s="77"/>
      <c r="K59" s="77"/>
      <c r="L59" s="77"/>
      <c r="M59" s="77"/>
      <c r="N59" s="77"/>
      <c r="O59" s="77"/>
      <c r="P59" s="77"/>
      <c r="Q59" s="77"/>
      <c r="R59" s="77"/>
      <c r="S59" s="77"/>
      <c r="T59" s="77"/>
      <c r="U59" s="77"/>
      <c r="V59" s="77"/>
      <c r="W59" s="77"/>
      <c r="X59" s="77"/>
      <c r="Y59" s="77"/>
      <c r="Z59" s="77"/>
      <c r="AA59" s="77"/>
      <c r="AB59" s="77"/>
      <c r="AC59" s="77"/>
    </row>
    <row r="60" spans="1:29" s="103" customFormat="1" x14ac:dyDescent="0.3">
      <c r="A60" s="125"/>
      <c r="B60" s="125"/>
      <c r="C60" s="125"/>
      <c r="D60" s="125"/>
      <c r="E60" s="125"/>
      <c r="F60" s="77"/>
      <c r="G60" s="77"/>
      <c r="H60" s="77"/>
      <c r="I60" s="77"/>
      <c r="J60" s="77"/>
      <c r="K60" s="77"/>
      <c r="L60" s="77"/>
      <c r="M60" s="77"/>
      <c r="N60" s="77"/>
      <c r="O60" s="77"/>
      <c r="P60" s="77"/>
      <c r="Q60" s="77"/>
      <c r="R60" s="77"/>
      <c r="S60" s="77"/>
      <c r="T60" s="77"/>
      <c r="U60" s="77"/>
      <c r="V60" s="77"/>
      <c r="W60" s="77"/>
      <c r="X60" s="77"/>
      <c r="Y60" s="77"/>
      <c r="Z60" s="77"/>
      <c r="AA60" s="77"/>
      <c r="AB60" s="77"/>
      <c r="AC60" s="77"/>
    </row>
    <row r="61" spans="1:29" s="103" customFormat="1" x14ac:dyDescent="0.3">
      <c r="A61" s="125"/>
      <c r="B61" s="125"/>
      <c r="C61" s="125"/>
      <c r="D61" s="125"/>
      <c r="E61" s="125"/>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1:29" s="103" customFormat="1" x14ac:dyDescent="0.3">
      <c r="A62" s="125"/>
      <c r="B62" s="125"/>
      <c r="C62" s="125"/>
      <c r="D62" s="125"/>
      <c r="E62" s="125"/>
      <c r="F62" s="77"/>
      <c r="G62" s="77"/>
      <c r="H62" s="77"/>
      <c r="I62" s="77"/>
      <c r="J62" s="77"/>
      <c r="K62" s="77"/>
      <c r="L62" s="77"/>
      <c r="M62" s="77"/>
      <c r="N62" s="77"/>
      <c r="O62" s="77"/>
      <c r="P62" s="77"/>
      <c r="Q62" s="77"/>
      <c r="R62" s="77"/>
      <c r="S62" s="77"/>
      <c r="T62" s="77"/>
      <c r="U62" s="77"/>
      <c r="V62" s="77"/>
      <c r="W62" s="77"/>
      <c r="X62" s="77"/>
      <c r="Y62" s="77"/>
      <c r="Z62" s="77"/>
      <c r="AA62" s="77"/>
      <c r="AB62" s="77"/>
      <c r="AC62" s="77"/>
    </row>
    <row r="63" spans="1:29" s="103" customFormat="1" x14ac:dyDescent="0.3">
      <c r="A63" s="125"/>
      <c r="B63" s="125"/>
      <c r="C63" s="125"/>
      <c r="D63" s="125"/>
      <c r="E63" s="125"/>
      <c r="F63" s="77"/>
      <c r="G63" s="77"/>
      <c r="H63" s="77"/>
      <c r="I63" s="77"/>
      <c r="J63" s="77"/>
      <c r="K63" s="77"/>
      <c r="L63" s="77"/>
      <c r="M63" s="77"/>
      <c r="N63" s="77"/>
      <c r="O63" s="77"/>
      <c r="P63" s="77"/>
      <c r="Q63" s="77"/>
      <c r="R63" s="77"/>
      <c r="S63" s="77"/>
      <c r="T63" s="77"/>
      <c r="U63" s="77"/>
      <c r="V63" s="77"/>
      <c r="W63" s="77"/>
      <c r="X63" s="77"/>
      <c r="Y63" s="77"/>
      <c r="Z63" s="77"/>
      <c r="AA63" s="77"/>
      <c r="AB63" s="77"/>
      <c r="AC63" s="77"/>
    </row>
    <row r="64" spans="1:29" x14ac:dyDescent="0.3">
      <c r="A64" s="125"/>
      <c r="B64" s="125"/>
      <c r="C64" s="125"/>
      <c r="D64" s="125"/>
      <c r="E64" s="125"/>
    </row>
    <row r="65" spans="1:5" x14ac:dyDescent="0.3">
      <c r="A65" s="125"/>
      <c r="B65" s="125"/>
      <c r="C65" s="125"/>
      <c r="D65" s="125"/>
      <c r="E65" s="125"/>
    </row>
    <row r="66" spans="1:5" x14ac:dyDescent="0.3">
      <c r="A66" s="125"/>
      <c r="B66" s="125"/>
      <c r="C66" s="125"/>
      <c r="D66" s="125"/>
      <c r="E66" s="125"/>
    </row>
    <row r="67" spans="1:5" x14ac:dyDescent="0.3">
      <c r="A67" s="125"/>
      <c r="B67" s="125"/>
      <c r="C67" s="125"/>
      <c r="D67" s="125"/>
      <c r="E67" s="125"/>
    </row>
    <row r="68" spans="1:5" x14ac:dyDescent="0.3">
      <c r="A68" s="125"/>
      <c r="B68" s="125"/>
      <c r="C68" s="125"/>
      <c r="D68" s="125"/>
      <c r="E68" s="125"/>
    </row>
    <row r="69" spans="1:5" x14ac:dyDescent="0.3">
      <c r="A69" s="125"/>
      <c r="B69" s="125"/>
      <c r="C69" s="125"/>
      <c r="D69" s="125"/>
      <c r="E69" s="125"/>
    </row>
    <row r="70" spans="1:5" x14ac:dyDescent="0.3">
      <c r="A70" s="125"/>
      <c r="B70" s="125"/>
      <c r="C70" s="125"/>
      <c r="D70" s="125"/>
      <c r="E70" s="125"/>
    </row>
    <row r="71" spans="1:5" x14ac:dyDescent="0.3">
      <c r="A71" s="125"/>
      <c r="B71" s="125"/>
      <c r="C71" s="125"/>
      <c r="D71" s="125"/>
      <c r="E71" s="125"/>
    </row>
    <row r="72" spans="1:5" x14ac:dyDescent="0.3">
      <c r="A72" s="125"/>
      <c r="B72" s="125"/>
      <c r="C72" s="125"/>
      <c r="D72" s="125"/>
      <c r="E72" s="125"/>
    </row>
    <row r="73" spans="1:5" x14ac:dyDescent="0.3">
      <c r="A73" s="125"/>
      <c r="B73" s="125"/>
      <c r="C73" s="125"/>
      <c r="D73" s="125"/>
      <c r="E73" s="125"/>
    </row>
    <row r="74" spans="1:5" x14ac:dyDescent="0.3">
      <c r="A74" s="125"/>
      <c r="B74" s="125"/>
      <c r="C74" s="125"/>
      <c r="D74" s="125"/>
      <c r="E74" s="125"/>
    </row>
    <row r="75" spans="1:5" x14ac:dyDescent="0.3">
      <c r="A75" s="125"/>
      <c r="B75" s="125"/>
      <c r="C75" s="125"/>
      <c r="D75" s="125"/>
      <c r="E75" s="125"/>
    </row>
    <row r="76" spans="1:5" x14ac:dyDescent="0.3">
      <c r="A76" s="125"/>
      <c r="B76" s="125"/>
      <c r="C76" s="125"/>
      <c r="D76" s="125"/>
      <c r="E76" s="125"/>
    </row>
    <row r="77" spans="1:5" x14ac:dyDescent="0.3">
      <c r="A77" s="125"/>
      <c r="B77" s="125"/>
      <c r="C77" s="125"/>
      <c r="D77" s="125"/>
      <c r="E77" s="125"/>
    </row>
    <row r="78" spans="1:5" x14ac:dyDescent="0.3">
      <c r="A78" s="125"/>
      <c r="B78" s="125"/>
      <c r="C78" s="125"/>
      <c r="D78" s="125"/>
      <c r="E78" s="125"/>
    </row>
    <row r="79" spans="1:5" x14ac:dyDescent="0.3">
      <c r="A79" s="125"/>
      <c r="B79" s="125"/>
      <c r="C79" s="125"/>
      <c r="D79" s="125"/>
      <c r="E79" s="125"/>
    </row>
    <row r="80" spans="1:5" x14ac:dyDescent="0.3">
      <c r="A80" s="125"/>
      <c r="B80" s="125"/>
      <c r="C80" s="125"/>
      <c r="D80" s="125"/>
      <c r="E80" s="125"/>
    </row>
    <row r="81" spans="1:5" x14ac:dyDescent="0.3">
      <c r="A81" s="125"/>
      <c r="B81" s="125"/>
      <c r="C81" s="125"/>
      <c r="D81" s="125"/>
      <c r="E81" s="125"/>
    </row>
    <row r="82" spans="1:5" x14ac:dyDescent="0.3">
      <c r="A82" s="125"/>
      <c r="B82" s="125"/>
      <c r="C82" s="125"/>
      <c r="D82" s="125"/>
      <c r="E82" s="125"/>
    </row>
    <row r="83" spans="1:5" x14ac:dyDescent="0.3">
      <c r="A83" s="125"/>
      <c r="B83" s="125"/>
      <c r="C83" s="125"/>
      <c r="D83" s="125"/>
      <c r="E83" s="125"/>
    </row>
    <row r="84" spans="1:5" x14ac:dyDescent="0.3">
      <c r="A84" s="125"/>
      <c r="B84" s="125"/>
      <c r="C84" s="125"/>
      <c r="D84" s="125"/>
      <c r="E84" s="125"/>
    </row>
    <row r="85" spans="1:5" x14ac:dyDescent="0.3">
      <c r="A85" s="125"/>
      <c r="B85" s="125"/>
      <c r="C85" s="125"/>
      <c r="D85" s="125"/>
      <c r="E85" s="125"/>
    </row>
    <row r="86" spans="1:5" x14ac:dyDescent="0.3">
      <c r="A86" s="125"/>
      <c r="B86" s="125"/>
      <c r="C86" s="125"/>
      <c r="D86" s="125"/>
      <c r="E86" s="125"/>
    </row>
    <row r="87" spans="1:5" x14ac:dyDescent="0.3">
      <c r="A87" s="125"/>
      <c r="B87" s="125"/>
      <c r="C87" s="125"/>
      <c r="D87" s="125"/>
      <c r="E87" s="125"/>
    </row>
    <row r="88" spans="1:5" x14ac:dyDescent="0.3">
      <c r="A88" s="125"/>
      <c r="B88" s="125"/>
      <c r="C88" s="125"/>
      <c r="D88" s="125"/>
      <c r="E88" s="125"/>
    </row>
    <row r="89" spans="1:5" x14ac:dyDescent="0.3">
      <c r="A89" s="125"/>
      <c r="B89" s="125"/>
      <c r="C89" s="125"/>
      <c r="D89" s="125"/>
      <c r="E89" s="125"/>
    </row>
    <row r="90" spans="1:5" x14ac:dyDescent="0.3">
      <c r="A90" s="125"/>
      <c r="B90" s="125"/>
      <c r="C90" s="125"/>
      <c r="D90" s="125"/>
      <c r="E90" s="125"/>
    </row>
    <row r="91" spans="1:5" x14ac:dyDescent="0.3">
      <c r="A91" s="125"/>
      <c r="B91" s="125"/>
      <c r="C91" s="125"/>
      <c r="D91" s="125"/>
      <c r="E91" s="125"/>
    </row>
    <row r="92" spans="1:5" x14ac:dyDescent="0.3">
      <c r="A92" s="125"/>
      <c r="B92" s="125"/>
      <c r="C92" s="125"/>
      <c r="D92" s="125"/>
      <c r="E92" s="125"/>
    </row>
    <row r="93" spans="1:5" x14ac:dyDescent="0.3">
      <c r="A93" s="125"/>
      <c r="B93" s="125"/>
      <c r="C93" s="125"/>
      <c r="D93" s="125"/>
      <c r="E93" s="125"/>
    </row>
    <row r="94" spans="1:5" x14ac:dyDescent="0.3">
      <c r="A94" s="125"/>
      <c r="B94" s="125"/>
      <c r="C94" s="125"/>
      <c r="D94" s="125"/>
      <c r="E94" s="125"/>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Z120"/>
  <sheetViews>
    <sheetView workbookViewId="0">
      <selection activeCell="K8" sqref="K8:N34"/>
    </sheetView>
  </sheetViews>
  <sheetFormatPr baseColWidth="10" defaultColWidth="10.90625" defaultRowHeight="14" x14ac:dyDescent="0.3"/>
  <cols>
    <col min="1" max="1" width="14.54296875" style="78" customWidth="1"/>
    <col min="2" max="3" width="7.36328125" style="78" customWidth="1"/>
    <col min="4" max="4" width="8.1796875" style="78" customWidth="1"/>
    <col min="5" max="6" width="7.36328125" style="78" customWidth="1"/>
    <col min="7" max="7" width="8.7265625" style="78" customWidth="1"/>
    <col min="8" max="9" width="7.36328125" style="78" customWidth="1"/>
    <col min="10" max="10" width="8.08984375" style="78" customWidth="1"/>
    <col min="11" max="13" width="10.90625" style="78"/>
    <col min="14" max="14" width="26" style="78" customWidth="1"/>
    <col min="15" max="15" width="0" style="78" hidden="1" customWidth="1"/>
    <col min="16" max="21" width="10.90625" style="78"/>
    <col min="22" max="22" width="0" style="78" hidden="1" customWidth="1"/>
    <col min="23" max="28" width="10.90625" style="78"/>
    <col min="29" max="29" width="0" style="78" hidden="1" customWidth="1"/>
    <col min="30" max="41" width="10.90625" style="78"/>
    <col min="42" max="52" width="10.90625" style="77"/>
    <col min="53" max="16384" width="10.90625" style="78"/>
  </cols>
  <sheetData>
    <row r="1" spans="1:41" ht="15.5" customHeight="1" x14ac:dyDescent="0.3">
      <c r="A1" s="174" t="s">
        <v>28</v>
      </c>
      <c r="B1" s="175"/>
      <c r="C1" s="175"/>
      <c r="D1" s="175"/>
      <c r="E1" s="175"/>
      <c r="F1" s="175"/>
      <c r="G1" s="175"/>
      <c r="H1" s="175"/>
      <c r="I1" s="175"/>
      <c r="J1" s="175"/>
      <c r="K1" s="175"/>
      <c r="L1" s="175"/>
      <c r="M1" s="175"/>
      <c r="N1" s="176"/>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spans="1:41" ht="42" customHeight="1" x14ac:dyDescent="0.3">
      <c r="A2" s="264" t="s">
        <v>275</v>
      </c>
      <c r="B2" s="265"/>
      <c r="C2" s="265"/>
      <c r="D2" s="265"/>
      <c r="E2" s="265"/>
      <c r="F2" s="265"/>
      <c r="G2" s="265"/>
      <c r="H2" s="265"/>
      <c r="I2" s="265"/>
      <c r="J2" s="265"/>
      <c r="K2" s="265"/>
      <c r="L2" s="265"/>
      <c r="M2" s="265"/>
      <c r="N2" s="266"/>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row>
    <row r="3" spans="1:41" ht="15" customHeight="1" thickBot="1" x14ac:dyDescent="0.35">
      <c r="A3" s="267"/>
      <c r="B3" s="268"/>
      <c r="C3" s="268"/>
      <c r="D3" s="268"/>
      <c r="E3" s="268"/>
      <c r="F3" s="268"/>
      <c r="G3" s="268"/>
      <c r="H3" s="268"/>
      <c r="I3" s="268"/>
      <c r="J3" s="268"/>
      <c r="K3" s="38"/>
      <c r="L3" s="38"/>
      <c r="M3" s="38"/>
      <c r="N3" s="51"/>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row>
    <row r="4" spans="1:41" ht="16" customHeight="1" thickBot="1" x14ac:dyDescent="0.35">
      <c r="A4" s="271" t="s">
        <v>39</v>
      </c>
      <c r="B4" s="269" t="s">
        <v>32</v>
      </c>
      <c r="C4" s="269"/>
      <c r="D4" s="269"/>
      <c r="E4" s="269"/>
      <c r="F4" s="269"/>
      <c r="G4" s="269"/>
      <c r="H4" s="269"/>
      <c r="I4" s="269"/>
      <c r="J4" s="269"/>
      <c r="K4" s="269"/>
      <c r="L4" s="269"/>
      <c r="M4" s="269"/>
      <c r="N4" s="270"/>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41" ht="14.5" thickBot="1" x14ac:dyDescent="0.35">
      <c r="A5" s="272"/>
      <c r="B5" s="228" t="s">
        <v>36</v>
      </c>
      <c r="C5" s="228"/>
      <c r="D5" s="228"/>
      <c r="E5" s="228"/>
      <c r="F5" s="228"/>
      <c r="G5" s="228"/>
      <c r="H5" s="228"/>
      <c r="I5" s="228"/>
      <c r="J5" s="228"/>
      <c r="K5" s="274" t="s">
        <v>204</v>
      </c>
      <c r="L5" s="275"/>
      <c r="M5" s="276"/>
      <c r="N5" s="274" t="s">
        <v>274</v>
      </c>
      <c r="O5" s="206" t="str">
        <f>Betriebsdaten!$B$21</f>
        <v>20XX</v>
      </c>
      <c r="P5" s="207"/>
      <c r="Q5" s="207"/>
      <c r="R5" s="207"/>
      <c r="S5" s="207"/>
      <c r="T5" s="207"/>
      <c r="U5" s="207"/>
      <c r="V5" s="208" t="str">
        <f>Betriebsdaten!$B$22</f>
        <v>20XX</v>
      </c>
      <c r="W5" s="209"/>
      <c r="X5" s="209"/>
      <c r="Y5" s="209"/>
      <c r="Z5" s="209"/>
      <c r="AA5" s="209"/>
      <c r="AB5" s="209"/>
      <c r="AC5" s="210" t="str">
        <f>Betriebsdaten!$B$23</f>
        <v>20XX</v>
      </c>
      <c r="AD5" s="211"/>
      <c r="AE5" s="211"/>
      <c r="AF5" s="211"/>
      <c r="AG5" s="211"/>
      <c r="AH5" s="211"/>
      <c r="AI5" s="211"/>
      <c r="AJ5" s="212" t="s">
        <v>126</v>
      </c>
      <c r="AK5" s="213"/>
      <c r="AL5" s="213"/>
      <c r="AM5" s="213"/>
      <c r="AN5" s="213"/>
      <c r="AO5" s="213"/>
    </row>
    <row r="6" spans="1:41" ht="16" customHeight="1" thickBot="1" x14ac:dyDescent="0.35">
      <c r="A6" s="272"/>
      <c r="B6" s="223" t="str">
        <f>Betriebsdaten!$B$21</f>
        <v>20XX</v>
      </c>
      <c r="C6" s="223"/>
      <c r="D6" s="224"/>
      <c r="E6" s="223" t="str">
        <f>Betriebsdaten!$B$22</f>
        <v>20XX</v>
      </c>
      <c r="F6" s="223"/>
      <c r="G6" s="224"/>
      <c r="H6" s="223" t="str">
        <f>Betriebsdaten!$B$23</f>
        <v>20XX</v>
      </c>
      <c r="I6" s="223"/>
      <c r="J6" s="224"/>
      <c r="K6" s="267"/>
      <c r="L6" s="268"/>
      <c r="M6" s="277"/>
      <c r="N6" s="278"/>
      <c r="O6" s="214" t="s">
        <v>128</v>
      </c>
      <c r="P6" s="214" t="s">
        <v>200</v>
      </c>
      <c r="Q6" s="19" t="s">
        <v>51</v>
      </c>
      <c r="R6" s="19" t="s">
        <v>52</v>
      </c>
      <c r="S6" s="19" t="s">
        <v>53</v>
      </c>
      <c r="T6" s="19" t="s">
        <v>55</v>
      </c>
      <c r="U6" s="19" t="s">
        <v>56</v>
      </c>
      <c r="V6" s="216" t="s">
        <v>128</v>
      </c>
      <c r="W6" s="216" t="s">
        <v>200</v>
      </c>
      <c r="X6" s="22" t="s">
        <v>51</v>
      </c>
      <c r="Y6" s="22" t="s">
        <v>52</v>
      </c>
      <c r="Z6" s="22" t="s">
        <v>53</v>
      </c>
      <c r="AA6" s="22" t="s">
        <v>55</v>
      </c>
      <c r="AB6" s="22" t="s">
        <v>56</v>
      </c>
      <c r="AC6" s="218" t="s">
        <v>128</v>
      </c>
      <c r="AD6" s="218" t="s">
        <v>200</v>
      </c>
      <c r="AE6" s="26" t="s">
        <v>51</v>
      </c>
      <c r="AF6" s="26" t="s">
        <v>52</v>
      </c>
      <c r="AG6" s="26" t="s">
        <v>53</v>
      </c>
      <c r="AH6" s="26" t="s">
        <v>55</v>
      </c>
      <c r="AI6" s="26" t="s">
        <v>56</v>
      </c>
      <c r="AJ6" s="220" t="s">
        <v>200</v>
      </c>
      <c r="AK6" s="24" t="s">
        <v>51</v>
      </c>
      <c r="AL6" s="24" t="s">
        <v>52</v>
      </c>
      <c r="AM6" s="24" t="s">
        <v>53</v>
      </c>
      <c r="AN6" s="24" t="s">
        <v>55</v>
      </c>
      <c r="AO6" s="24" t="s">
        <v>56</v>
      </c>
    </row>
    <row r="7" spans="1:41" ht="26.5" customHeight="1" thickBot="1" x14ac:dyDescent="0.35">
      <c r="A7" s="273"/>
      <c r="B7" s="16" t="s">
        <v>34</v>
      </c>
      <c r="C7" s="16" t="s">
        <v>33</v>
      </c>
      <c r="D7" s="16" t="s">
        <v>35</v>
      </c>
      <c r="E7" s="16" t="s">
        <v>34</v>
      </c>
      <c r="F7" s="16" t="s">
        <v>33</v>
      </c>
      <c r="G7" s="16" t="s">
        <v>35</v>
      </c>
      <c r="H7" s="16" t="s">
        <v>34</v>
      </c>
      <c r="I7" s="16" t="s">
        <v>33</v>
      </c>
      <c r="J7" s="16" t="s">
        <v>35</v>
      </c>
      <c r="K7" s="18" t="str">
        <f>Betriebsdaten!$B$21</f>
        <v>20XX</v>
      </c>
      <c r="L7" s="18" t="str">
        <f>Betriebsdaten!$B$22</f>
        <v>20XX</v>
      </c>
      <c r="M7" s="18" t="str">
        <f>Betriebsdaten!$B$23</f>
        <v>20XX</v>
      </c>
      <c r="N7" s="267"/>
      <c r="O7" s="215"/>
      <c r="P7" s="215"/>
      <c r="Q7" s="21" t="s">
        <v>125</v>
      </c>
      <c r="R7" s="21" t="s">
        <v>125</v>
      </c>
      <c r="S7" s="21" t="s">
        <v>125</v>
      </c>
      <c r="T7" s="21" t="s">
        <v>125</v>
      </c>
      <c r="U7" s="21" t="s">
        <v>125</v>
      </c>
      <c r="V7" s="217"/>
      <c r="W7" s="217"/>
      <c r="X7" s="23" t="s">
        <v>125</v>
      </c>
      <c r="Y7" s="23" t="s">
        <v>125</v>
      </c>
      <c r="Z7" s="23" t="s">
        <v>125</v>
      </c>
      <c r="AA7" s="23" t="s">
        <v>125</v>
      </c>
      <c r="AB7" s="23" t="s">
        <v>125</v>
      </c>
      <c r="AC7" s="219"/>
      <c r="AD7" s="219"/>
      <c r="AE7" s="28" t="s">
        <v>125</v>
      </c>
      <c r="AF7" s="28" t="s">
        <v>125</v>
      </c>
      <c r="AG7" s="28" t="s">
        <v>125</v>
      </c>
      <c r="AH7" s="28" t="s">
        <v>125</v>
      </c>
      <c r="AI7" s="28" t="s">
        <v>125</v>
      </c>
      <c r="AJ7" s="221"/>
      <c r="AK7" s="25" t="s">
        <v>125</v>
      </c>
      <c r="AL7" s="25" t="s">
        <v>125</v>
      </c>
      <c r="AM7" s="25" t="s">
        <v>125</v>
      </c>
      <c r="AN7" s="25" t="s">
        <v>125</v>
      </c>
      <c r="AO7" s="25" t="s">
        <v>125</v>
      </c>
    </row>
    <row r="8" spans="1:41" ht="20" customHeight="1" thickBot="1" x14ac:dyDescent="0.35">
      <c r="A8" s="63">
        <v>1</v>
      </c>
      <c r="B8" s="313"/>
      <c r="C8" s="303"/>
      <c r="D8" s="56">
        <f>B8*C8/10</f>
        <v>0</v>
      </c>
      <c r="E8" s="313"/>
      <c r="F8" s="303"/>
      <c r="G8" s="56">
        <f>F8*E8/10</f>
        <v>0</v>
      </c>
      <c r="H8" s="313"/>
      <c r="I8" s="303"/>
      <c r="J8" s="56">
        <f>H8*I8/10</f>
        <v>0</v>
      </c>
      <c r="K8" s="303"/>
      <c r="L8" s="303"/>
      <c r="M8" s="303"/>
      <c r="N8" s="304"/>
      <c r="O8" s="12">
        <f>INDEX(Tabellenwerte!$C$54:$C$104,A8)</f>
        <v>1</v>
      </c>
      <c r="P8" s="12">
        <f>IF(K8&gt;0,K8,D8)*1000</f>
        <v>0</v>
      </c>
      <c r="Q8" s="12">
        <f>INDEX(Tabellenwerte!$H$54:$H$104,'Pflanzliche Nährstoffoutput'!O8)*'Pflanzliche Nährstoffoutput'!P8/100</f>
        <v>0</v>
      </c>
      <c r="R8" s="12">
        <f>INDEX(Tabellenwerte!$I$54:$I$104,'Pflanzliche Nährstoffoutput'!O8)*'Pflanzliche Nährstoffoutput'!P8/100</f>
        <v>0</v>
      </c>
      <c r="S8" s="12">
        <f>INDEX(Tabellenwerte!$J$54:$J$104,'Pflanzliche Nährstoffoutput'!O8)*'Pflanzliche Nährstoffoutput'!P8/100</f>
        <v>0</v>
      </c>
      <c r="T8" s="12">
        <f>INDEX(Tabellenwerte!$L$54:$L$104,'Pflanzliche Nährstoffoutput'!O8)*'Pflanzliche Nährstoffoutput'!P8/100</f>
        <v>0</v>
      </c>
      <c r="U8" s="12">
        <f>INDEX(Tabellenwerte!$M$54:$M$104,'Pflanzliche Nährstoffoutput'!O8)*'Pflanzliche Nährstoffoutput'!P8/100</f>
        <v>0</v>
      </c>
      <c r="V8" s="12">
        <f>INDEX(Tabellenwerte!$C$54:$C$104,A8)</f>
        <v>1</v>
      </c>
      <c r="W8" s="12">
        <f t="shared" ref="W8:W34" si="0">IF(L8&gt;0,L8,G8)*1000</f>
        <v>0</v>
      </c>
      <c r="X8" s="12">
        <f>INDEX(Tabellenwerte!$H$54:$H$104,'Pflanzliche Nährstoffoutput'!V8)*'Pflanzliche Nährstoffoutput'!W8/100</f>
        <v>0</v>
      </c>
      <c r="Y8" s="12">
        <f>INDEX(Tabellenwerte!$I$54:$I$104,'Pflanzliche Nährstoffoutput'!V8)*'Pflanzliche Nährstoffoutput'!W8/100</f>
        <v>0</v>
      </c>
      <c r="Z8" s="12">
        <f>INDEX(Tabellenwerte!$J$54:$J$104,'Pflanzliche Nährstoffoutput'!V8)*'Pflanzliche Nährstoffoutput'!W8/100</f>
        <v>0</v>
      </c>
      <c r="AA8" s="12">
        <f>INDEX(Tabellenwerte!$L$54:$L$104,'Pflanzliche Nährstoffoutput'!V8)*'Pflanzliche Nährstoffoutput'!W8/100</f>
        <v>0</v>
      </c>
      <c r="AB8" s="12">
        <f>INDEX(Tabellenwerte!$M$54:$M$104,'Pflanzliche Nährstoffoutput'!V8)*'Pflanzliche Nährstoffoutput'!W8/100</f>
        <v>0</v>
      </c>
      <c r="AC8" s="12">
        <f>INDEX(Tabellenwerte!$C$54:$C$104,A8)</f>
        <v>1</v>
      </c>
      <c r="AD8" s="12">
        <f t="shared" ref="AD8:AD34" si="1">IF(M8&gt;0,M8,J8)*1000</f>
        <v>0</v>
      </c>
      <c r="AE8" s="12">
        <f>INDEX(Tabellenwerte!$H$54:$H$104,'Pflanzliche Nährstoffoutput'!AC8)*'Pflanzliche Nährstoffoutput'!AD8/100</f>
        <v>0</v>
      </c>
      <c r="AF8" s="12">
        <f>INDEX(Tabellenwerte!$I$54:$I$104,'Pflanzliche Nährstoffoutput'!AC8)*'Pflanzliche Nährstoffoutput'!AD8/100</f>
        <v>0</v>
      </c>
      <c r="AG8" s="12">
        <f>INDEX(Tabellenwerte!$J$54:$J$104,'Pflanzliche Nährstoffoutput'!AC8)*'Pflanzliche Nährstoffoutput'!AD8/100</f>
        <v>0</v>
      </c>
      <c r="AH8" s="12">
        <f>INDEX(Tabellenwerte!$L$54:$L$104,'Pflanzliche Nährstoffoutput'!AC8)*'Pflanzliche Nährstoffoutput'!AD8/100</f>
        <v>0</v>
      </c>
      <c r="AI8" s="12">
        <f>INDEX(Tabellenwerte!$M$54:$M$104,'Pflanzliche Nährstoffoutput'!AC8)*'Pflanzliche Nährstoffoutput'!AD8/100</f>
        <v>0</v>
      </c>
      <c r="AJ8" s="15">
        <f t="shared" ref="AJ8:AJ34" si="2">AVERAGE(AD8,P8,W8)</f>
        <v>0</v>
      </c>
      <c r="AK8" s="12">
        <f t="shared" ref="AK8:AK34" si="3">AVERAGE(AE8,Q8,X8)</f>
        <v>0</v>
      </c>
      <c r="AL8" s="12">
        <f t="shared" ref="AL8:AL34" si="4">AVERAGE(AF8,R8,Y8)</f>
        <v>0</v>
      </c>
      <c r="AM8" s="12">
        <f t="shared" ref="AM8:AM34" si="5">AVERAGE(AG8,S8,Z8)</f>
        <v>0</v>
      </c>
      <c r="AN8" s="12">
        <f t="shared" ref="AN8:AN34" si="6">AVERAGE(AH8,T8,AA8)</f>
        <v>0</v>
      </c>
      <c r="AO8" s="12">
        <f t="shared" ref="AO8:AO34" si="7">AVERAGE(AI8,U8,AB8)</f>
        <v>0</v>
      </c>
    </row>
    <row r="9" spans="1:41" ht="20" customHeight="1" thickBot="1" x14ac:dyDescent="0.35">
      <c r="A9" s="63">
        <v>1</v>
      </c>
      <c r="B9" s="313"/>
      <c r="C9" s="303"/>
      <c r="D9" s="56">
        <f t="shared" ref="D9:D34" si="8">B9*C9/10</f>
        <v>0</v>
      </c>
      <c r="E9" s="313"/>
      <c r="F9" s="303"/>
      <c r="G9" s="56">
        <f t="shared" ref="G9:G34" si="9">F9*E9/10</f>
        <v>0</v>
      </c>
      <c r="H9" s="313"/>
      <c r="I9" s="303"/>
      <c r="J9" s="56">
        <f t="shared" ref="J9:J34" si="10">H9*I9/10</f>
        <v>0</v>
      </c>
      <c r="K9" s="303"/>
      <c r="L9" s="303"/>
      <c r="M9" s="303"/>
      <c r="N9" s="304"/>
      <c r="O9" s="12">
        <f>INDEX(Tabellenwerte!$C$54:$C$104,A9)</f>
        <v>1</v>
      </c>
      <c r="P9" s="12">
        <f t="shared" ref="P9:P34" si="11">IF(K9&gt;0,K9,D9)*1000</f>
        <v>0</v>
      </c>
      <c r="Q9" s="12">
        <f>INDEX(Tabellenwerte!$H$54:$H$104,'Pflanzliche Nährstoffoutput'!O9)*'Pflanzliche Nährstoffoutput'!P9/100</f>
        <v>0</v>
      </c>
      <c r="R9" s="12">
        <f>INDEX(Tabellenwerte!$I$54:$I$104,'Pflanzliche Nährstoffoutput'!O9)*'Pflanzliche Nährstoffoutput'!P9/100</f>
        <v>0</v>
      </c>
      <c r="S9" s="12">
        <f>INDEX(Tabellenwerte!$J$54:$J$104,'Pflanzliche Nährstoffoutput'!O9)*'Pflanzliche Nährstoffoutput'!P9/100</f>
        <v>0</v>
      </c>
      <c r="T9" s="12">
        <f>INDEX(Tabellenwerte!$L$54:$L$104,'Pflanzliche Nährstoffoutput'!O9)*'Pflanzliche Nährstoffoutput'!P9/100</f>
        <v>0</v>
      </c>
      <c r="U9" s="12">
        <f>INDEX(Tabellenwerte!$M$54:$M$104,'Pflanzliche Nährstoffoutput'!O9)*'Pflanzliche Nährstoffoutput'!P9/100</f>
        <v>0</v>
      </c>
      <c r="V9" s="12">
        <f>INDEX(Tabellenwerte!$C$54:$C$104,A9)</f>
        <v>1</v>
      </c>
      <c r="W9" s="12">
        <f t="shared" si="0"/>
        <v>0</v>
      </c>
      <c r="X9" s="12">
        <f>INDEX(Tabellenwerte!$H$54:$H$104,'Pflanzliche Nährstoffoutput'!V9)*'Pflanzliche Nährstoffoutput'!W9/100</f>
        <v>0</v>
      </c>
      <c r="Y9" s="12">
        <f>INDEX(Tabellenwerte!$I$54:$I$104,'Pflanzliche Nährstoffoutput'!V9)*'Pflanzliche Nährstoffoutput'!W9/100</f>
        <v>0</v>
      </c>
      <c r="Z9" s="12">
        <f>INDEX(Tabellenwerte!$J$54:$J$104,'Pflanzliche Nährstoffoutput'!V9)*'Pflanzliche Nährstoffoutput'!W9/100</f>
        <v>0</v>
      </c>
      <c r="AA9" s="12">
        <f>INDEX(Tabellenwerte!$L$54:$L$104,'Pflanzliche Nährstoffoutput'!V9)*'Pflanzliche Nährstoffoutput'!W9/100</f>
        <v>0</v>
      </c>
      <c r="AB9" s="12">
        <f>INDEX(Tabellenwerte!$M$54:$M$104,'Pflanzliche Nährstoffoutput'!V9)*'Pflanzliche Nährstoffoutput'!W9/100</f>
        <v>0</v>
      </c>
      <c r="AC9" s="12">
        <f>INDEX(Tabellenwerte!$C$54:$C$104,A9)</f>
        <v>1</v>
      </c>
      <c r="AD9" s="12">
        <f t="shared" si="1"/>
        <v>0</v>
      </c>
      <c r="AE9" s="12">
        <f>INDEX(Tabellenwerte!$H$54:$H$104,'Pflanzliche Nährstoffoutput'!AC9)*'Pflanzliche Nährstoffoutput'!AD9/100</f>
        <v>0</v>
      </c>
      <c r="AF9" s="12">
        <f>INDEX(Tabellenwerte!$I$54:$I$104,'Pflanzliche Nährstoffoutput'!AC9)*'Pflanzliche Nährstoffoutput'!AD9/100</f>
        <v>0</v>
      </c>
      <c r="AG9" s="12">
        <f>INDEX(Tabellenwerte!$J$54:$J$104,'Pflanzliche Nährstoffoutput'!AC9)*'Pflanzliche Nährstoffoutput'!AD9/100</f>
        <v>0</v>
      </c>
      <c r="AH9" s="12">
        <f>INDEX(Tabellenwerte!$L$54:$L$104,'Pflanzliche Nährstoffoutput'!AC9)*'Pflanzliche Nährstoffoutput'!AD9/100</f>
        <v>0</v>
      </c>
      <c r="AI9" s="12">
        <f>INDEX(Tabellenwerte!$M$54:$M$104,'Pflanzliche Nährstoffoutput'!AC9)*'Pflanzliche Nährstoffoutput'!AD9/100</f>
        <v>0</v>
      </c>
      <c r="AJ9" s="15">
        <f t="shared" si="2"/>
        <v>0</v>
      </c>
      <c r="AK9" s="12">
        <f t="shared" si="3"/>
        <v>0</v>
      </c>
      <c r="AL9" s="12">
        <f t="shared" si="4"/>
        <v>0</v>
      </c>
      <c r="AM9" s="12">
        <f t="shared" si="5"/>
        <v>0</v>
      </c>
      <c r="AN9" s="12">
        <f t="shared" si="6"/>
        <v>0</v>
      </c>
      <c r="AO9" s="12">
        <f t="shared" si="7"/>
        <v>0</v>
      </c>
    </row>
    <row r="10" spans="1:41" ht="20" customHeight="1" thickBot="1" x14ac:dyDescent="0.35">
      <c r="A10" s="63">
        <v>1</v>
      </c>
      <c r="B10" s="313"/>
      <c r="C10" s="303"/>
      <c r="D10" s="56">
        <f t="shared" si="8"/>
        <v>0</v>
      </c>
      <c r="E10" s="313"/>
      <c r="F10" s="303"/>
      <c r="G10" s="56">
        <f t="shared" si="9"/>
        <v>0</v>
      </c>
      <c r="H10" s="313"/>
      <c r="I10" s="303"/>
      <c r="J10" s="56">
        <f t="shared" si="10"/>
        <v>0</v>
      </c>
      <c r="K10" s="303"/>
      <c r="L10" s="303"/>
      <c r="M10" s="303"/>
      <c r="N10" s="304"/>
      <c r="O10" s="12">
        <f>INDEX(Tabellenwerte!$C$54:$C$104,A10)</f>
        <v>1</v>
      </c>
      <c r="P10" s="12">
        <f t="shared" si="11"/>
        <v>0</v>
      </c>
      <c r="Q10" s="12">
        <f>INDEX(Tabellenwerte!$H$54:$H$104,'Pflanzliche Nährstoffoutput'!O10)*'Pflanzliche Nährstoffoutput'!P10/100</f>
        <v>0</v>
      </c>
      <c r="R10" s="12">
        <f>INDEX(Tabellenwerte!$I$54:$I$104,'Pflanzliche Nährstoffoutput'!O10)*'Pflanzliche Nährstoffoutput'!P10/100</f>
        <v>0</v>
      </c>
      <c r="S10" s="12">
        <f>INDEX(Tabellenwerte!$J$54:$J$104,'Pflanzliche Nährstoffoutput'!O10)*'Pflanzliche Nährstoffoutput'!P10/100</f>
        <v>0</v>
      </c>
      <c r="T10" s="12">
        <f>INDEX(Tabellenwerte!$L$54:$L$104,'Pflanzliche Nährstoffoutput'!O10)*'Pflanzliche Nährstoffoutput'!P10/100</f>
        <v>0</v>
      </c>
      <c r="U10" s="12">
        <f>INDEX(Tabellenwerte!$M$54:$M$104,'Pflanzliche Nährstoffoutput'!O10)*'Pflanzliche Nährstoffoutput'!P10/100</f>
        <v>0</v>
      </c>
      <c r="V10" s="12">
        <f>INDEX(Tabellenwerte!$C$54:$C$104,A10)</f>
        <v>1</v>
      </c>
      <c r="W10" s="12">
        <f t="shared" si="0"/>
        <v>0</v>
      </c>
      <c r="X10" s="12">
        <f>INDEX(Tabellenwerte!$H$54:$H$104,'Pflanzliche Nährstoffoutput'!V10)*'Pflanzliche Nährstoffoutput'!W10/100</f>
        <v>0</v>
      </c>
      <c r="Y10" s="12">
        <f>INDEX(Tabellenwerte!$I$54:$I$104,'Pflanzliche Nährstoffoutput'!V10)*'Pflanzliche Nährstoffoutput'!W10/100</f>
        <v>0</v>
      </c>
      <c r="Z10" s="12">
        <f>INDEX(Tabellenwerte!$J$54:$J$104,'Pflanzliche Nährstoffoutput'!V10)*'Pflanzliche Nährstoffoutput'!W10/100</f>
        <v>0</v>
      </c>
      <c r="AA10" s="12">
        <f>INDEX(Tabellenwerte!$L$54:$L$104,'Pflanzliche Nährstoffoutput'!V10)*'Pflanzliche Nährstoffoutput'!W10/100</f>
        <v>0</v>
      </c>
      <c r="AB10" s="12">
        <f>INDEX(Tabellenwerte!$M$54:$M$104,'Pflanzliche Nährstoffoutput'!V10)*'Pflanzliche Nährstoffoutput'!W10/100</f>
        <v>0</v>
      </c>
      <c r="AC10" s="12">
        <f>INDEX(Tabellenwerte!$C$54:$C$104,A10)</f>
        <v>1</v>
      </c>
      <c r="AD10" s="12">
        <f t="shared" si="1"/>
        <v>0</v>
      </c>
      <c r="AE10" s="12">
        <f>INDEX(Tabellenwerte!$H$54:$H$104,'Pflanzliche Nährstoffoutput'!AC10)*'Pflanzliche Nährstoffoutput'!AD10/100</f>
        <v>0</v>
      </c>
      <c r="AF10" s="12">
        <f>INDEX(Tabellenwerte!$I$54:$I$104,'Pflanzliche Nährstoffoutput'!AC10)*'Pflanzliche Nährstoffoutput'!AD10/100</f>
        <v>0</v>
      </c>
      <c r="AG10" s="12">
        <f>INDEX(Tabellenwerte!$J$54:$J$104,'Pflanzliche Nährstoffoutput'!AC10)*'Pflanzliche Nährstoffoutput'!AD10/100</f>
        <v>0</v>
      </c>
      <c r="AH10" s="12">
        <f>INDEX(Tabellenwerte!$L$54:$L$104,'Pflanzliche Nährstoffoutput'!AC10)*'Pflanzliche Nährstoffoutput'!AD10/100</f>
        <v>0</v>
      </c>
      <c r="AI10" s="12">
        <f>INDEX(Tabellenwerte!$M$54:$M$104,'Pflanzliche Nährstoffoutput'!AC10)*'Pflanzliche Nährstoffoutput'!AD10/100</f>
        <v>0</v>
      </c>
      <c r="AJ10" s="15">
        <f t="shared" si="2"/>
        <v>0</v>
      </c>
      <c r="AK10" s="12">
        <f t="shared" si="3"/>
        <v>0</v>
      </c>
      <c r="AL10" s="12">
        <f t="shared" si="4"/>
        <v>0</v>
      </c>
      <c r="AM10" s="12">
        <f t="shared" si="5"/>
        <v>0</v>
      </c>
      <c r="AN10" s="12">
        <f t="shared" si="6"/>
        <v>0</v>
      </c>
      <c r="AO10" s="12">
        <f t="shared" si="7"/>
        <v>0</v>
      </c>
    </row>
    <row r="11" spans="1:41" ht="20" customHeight="1" thickBot="1" x14ac:dyDescent="0.35">
      <c r="A11" s="63">
        <v>1</v>
      </c>
      <c r="B11" s="313"/>
      <c r="C11" s="303"/>
      <c r="D11" s="56">
        <f t="shared" si="8"/>
        <v>0</v>
      </c>
      <c r="E11" s="313"/>
      <c r="F11" s="303"/>
      <c r="G11" s="56">
        <f t="shared" si="9"/>
        <v>0</v>
      </c>
      <c r="H11" s="313"/>
      <c r="I11" s="303"/>
      <c r="J11" s="56">
        <f t="shared" si="10"/>
        <v>0</v>
      </c>
      <c r="K11" s="303"/>
      <c r="L11" s="303"/>
      <c r="M11" s="303"/>
      <c r="N11" s="304"/>
      <c r="O11" s="12">
        <f>INDEX(Tabellenwerte!$C$54:$C$104,A11)</f>
        <v>1</v>
      </c>
      <c r="P11" s="12">
        <f t="shared" si="11"/>
        <v>0</v>
      </c>
      <c r="Q11" s="12">
        <f>INDEX(Tabellenwerte!$H$54:$H$104,'Pflanzliche Nährstoffoutput'!O11)*'Pflanzliche Nährstoffoutput'!P11/100</f>
        <v>0</v>
      </c>
      <c r="R11" s="12">
        <f>INDEX(Tabellenwerte!$I$54:$I$104,'Pflanzliche Nährstoffoutput'!O11)*'Pflanzliche Nährstoffoutput'!P11/100</f>
        <v>0</v>
      </c>
      <c r="S11" s="12">
        <f>INDEX(Tabellenwerte!$J$54:$J$104,'Pflanzliche Nährstoffoutput'!O11)*'Pflanzliche Nährstoffoutput'!P11/100</f>
        <v>0</v>
      </c>
      <c r="T11" s="12">
        <f>INDEX(Tabellenwerte!$L$54:$L$104,'Pflanzliche Nährstoffoutput'!O11)*'Pflanzliche Nährstoffoutput'!P11/100</f>
        <v>0</v>
      </c>
      <c r="U11" s="12">
        <f>INDEX(Tabellenwerte!$M$54:$M$104,'Pflanzliche Nährstoffoutput'!O11)*'Pflanzliche Nährstoffoutput'!P11/100</f>
        <v>0</v>
      </c>
      <c r="V11" s="12">
        <f>INDEX(Tabellenwerte!$C$54:$C$104,A11)</f>
        <v>1</v>
      </c>
      <c r="W11" s="12">
        <f t="shared" si="0"/>
        <v>0</v>
      </c>
      <c r="X11" s="12">
        <f>INDEX(Tabellenwerte!$H$54:$H$104,'Pflanzliche Nährstoffoutput'!V11)*'Pflanzliche Nährstoffoutput'!W11/100</f>
        <v>0</v>
      </c>
      <c r="Y11" s="12">
        <f>INDEX(Tabellenwerte!$I$54:$I$104,'Pflanzliche Nährstoffoutput'!V11)*'Pflanzliche Nährstoffoutput'!W11/100</f>
        <v>0</v>
      </c>
      <c r="Z11" s="12">
        <f>INDEX(Tabellenwerte!$J$54:$J$104,'Pflanzliche Nährstoffoutput'!V11)*'Pflanzliche Nährstoffoutput'!W11/100</f>
        <v>0</v>
      </c>
      <c r="AA11" s="12">
        <f>INDEX(Tabellenwerte!$L$54:$L$104,'Pflanzliche Nährstoffoutput'!V11)*'Pflanzliche Nährstoffoutput'!W11/100</f>
        <v>0</v>
      </c>
      <c r="AB11" s="12">
        <f>INDEX(Tabellenwerte!$M$54:$M$104,'Pflanzliche Nährstoffoutput'!V11)*'Pflanzliche Nährstoffoutput'!W11/100</f>
        <v>0</v>
      </c>
      <c r="AC11" s="12">
        <f>INDEX(Tabellenwerte!$C$54:$C$104,A11)</f>
        <v>1</v>
      </c>
      <c r="AD11" s="12">
        <f t="shared" si="1"/>
        <v>0</v>
      </c>
      <c r="AE11" s="12">
        <f>INDEX(Tabellenwerte!$H$54:$H$104,'Pflanzliche Nährstoffoutput'!AC11)*'Pflanzliche Nährstoffoutput'!AD11/100</f>
        <v>0</v>
      </c>
      <c r="AF11" s="12">
        <f>INDEX(Tabellenwerte!$I$54:$I$104,'Pflanzliche Nährstoffoutput'!AC11)*'Pflanzliche Nährstoffoutput'!AD11/100</f>
        <v>0</v>
      </c>
      <c r="AG11" s="12">
        <f>INDEX(Tabellenwerte!$J$54:$J$104,'Pflanzliche Nährstoffoutput'!AC11)*'Pflanzliche Nährstoffoutput'!AD11/100</f>
        <v>0</v>
      </c>
      <c r="AH11" s="12">
        <f>INDEX(Tabellenwerte!$L$54:$L$104,'Pflanzliche Nährstoffoutput'!AC11)*'Pflanzliche Nährstoffoutput'!AD11/100</f>
        <v>0</v>
      </c>
      <c r="AI11" s="12">
        <f>INDEX(Tabellenwerte!$M$54:$M$104,'Pflanzliche Nährstoffoutput'!AC11)*'Pflanzliche Nährstoffoutput'!AD11/100</f>
        <v>0</v>
      </c>
      <c r="AJ11" s="15">
        <f t="shared" si="2"/>
        <v>0</v>
      </c>
      <c r="AK11" s="12">
        <f t="shared" si="3"/>
        <v>0</v>
      </c>
      <c r="AL11" s="12">
        <f t="shared" si="4"/>
        <v>0</v>
      </c>
      <c r="AM11" s="12">
        <f t="shared" si="5"/>
        <v>0</v>
      </c>
      <c r="AN11" s="12">
        <f t="shared" si="6"/>
        <v>0</v>
      </c>
      <c r="AO11" s="12">
        <f t="shared" si="7"/>
        <v>0</v>
      </c>
    </row>
    <row r="12" spans="1:41" ht="20" customHeight="1" thickBot="1" x14ac:dyDescent="0.35">
      <c r="A12" s="63">
        <v>1</v>
      </c>
      <c r="B12" s="313"/>
      <c r="C12" s="303"/>
      <c r="D12" s="56">
        <f t="shared" si="8"/>
        <v>0</v>
      </c>
      <c r="E12" s="313"/>
      <c r="F12" s="303"/>
      <c r="G12" s="56">
        <f t="shared" si="9"/>
        <v>0</v>
      </c>
      <c r="H12" s="313"/>
      <c r="I12" s="303"/>
      <c r="J12" s="56">
        <f t="shared" si="10"/>
        <v>0</v>
      </c>
      <c r="K12" s="303"/>
      <c r="L12" s="303"/>
      <c r="M12" s="303"/>
      <c r="N12" s="304"/>
      <c r="O12" s="12">
        <f>INDEX(Tabellenwerte!$C$54:$C$104,A12)</f>
        <v>1</v>
      </c>
      <c r="P12" s="12">
        <f t="shared" si="11"/>
        <v>0</v>
      </c>
      <c r="Q12" s="12">
        <f>INDEX(Tabellenwerte!$H$54:$H$104,'Pflanzliche Nährstoffoutput'!O12)*'Pflanzliche Nährstoffoutput'!P12/100</f>
        <v>0</v>
      </c>
      <c r="R12" s="12">
        <f>INDEX(Tabellenwerte!$I$54:$I$104,'Pflanzliche Nährstoffoutput'!O12)*'Pflanzliche Nährstoffoutput'!P12/100</f>
        <v>0</v>
      </c>
      <c r="S12" s="12">
        <f>INDEX(Tabellenwerte!$J$54:$J$104,'Pflanzliche Nährstoffoutput'!O12)*'Pflanzliche Nährstoffoutput'!P12/100</f>
        <v>0</v>
      </c>
      <c r="T12" s="12">
        <f>INDEX(Tabellenwerte!$L$54:$L$104,'Pflanzliche Nährstoffoutput'!O12)*'Pflanzliche Nährstoffoutput'!P12/100</f>
        <v>0</v>
      </c>
      <c r="U12" s="12">
        <f>INDEX(Tabellenwerte!$M$54:$M$104,'Pflanzliche Nährstoffoutput'!O12)*'Pflanzliche Nährstoffoutput'!P12/100</f>
        <v>0</v>
      </c>
      <c r="V12" s="12">
        <f>INDEX(Tabellenwerte!$C$54:$C$104,A12)</f>
        <v>1</v>
      </c>
      <c r="W12" s="12">
        <f t="shared" si="0"/>
        <v>0</v>
      </c>
      <c r="X12" s="12">
        <f>INDEX(Tabellenwerte!$H$54:$H$104,'Pflanzliche Nährstoffoutput'!V12)*'Pflanzliche Nährstoffoutput'!W12/100</f>
        <v>0</v>
      </c>
      <c r="Y12" s="12">
        <f>INDEX(Tabellenwerte!$I$54:$I$104,'Pflanzliche Nährstoffoutput'!V12)*'Pflanzliche Nährstoffoutput'!W12/100</f>
        <v>0</v>
      </c>
      <c r="Z12" s="12">
        <f>INDEX(Tabellenwerte!$J$54:$J$104,'Pflanzliche Nährstoffoutput'!V12)*'Pflanzliche Nährstoffoutput'!W12/100</f>
        <v>0</v>
      </c>
      <c r="AA12" s="12">
        <f>INDEX(Tabellenwerte!$L$54:$L$104,'Pflanzliche Nährstoffoutput'!V12)*'Pflanzliche Nährstoffoutput'!W12/100</f>
        <v>0</v>
      </c>
      <c r="AB12" s="12">
        <f>INDEX(Tabellenwerte!$M$54:$M$104,'Pflanzliche Nährstoffoutput'!V12)*'Pflanzliche Nährstoffoutput'!W12/100</f>
        <v>0</v>
      </c>
      <c r="AC12" s="12">
        <f>INDEX(Tabellenwerte!$C$54:$C$104,A12)</f>
        <v>1</v>
      </c>
      <c r="AD12" s="12">
        <f t="shared" si="1"/>
        <v>0</v>
      </c>
      <c r="AE12" s="12">
        <f>INDEX(Tabellenwerte!$H$54:$H$104,'Pflanzliche Nährstoffoutput'!AC12)*'Pflanzliche Nährstoffoutput'!AD12/100</f>
        <v>0</v>
      </c>
      <c r="AF12" s="12">
        <f>INDEX(Tabellenwerte!$I$54:$I$104,'Pflanzliche Nährstoffoutput'!AC12)*'Pflanzliche Nährstoffoutput'!AD12/100</f>
        <v>0</v>
      </c>
      <c r="AG12" s="12">
        <f>INDEX(Tabellenwerte!$J$54:$J$104,'Pflanzliche Nährstoffoutput'!AC12)*'Pflanzliche Nährstoffoutput'!AD12/100</f>
        <v>0</v>
      </c>
      <c r="AH12" s="12">
        <f>INDEX(Tabellenwerte!$L$54:$L$104,'Pflanzliche Nährstoffoutput'!AC12)*'Pflanzliche Nährstoffoutput'!AD12/100</f>
        <v>0</v>
      </c>
      <c r="AI12" s="12">
        <f>INDEX(Tabellenwerte!$M$54:$M$104,'Pflanzliche Nährstoffoutput'!AC12)*'Pflanzliche Nährstoffoutput'!AD12/100</f>
        <v>0</v>
      </c>
      <c r="AJ12" s="15">
        <f t="shared" si="2"/>
        <v>0</v>
      </c>
      <c r="AK12" s="12">
        <f t="shared" si="3"/>
        <v>0</v>
      </c>
      <c r="AL12" s="12">
        <f t="shared" si="4"/>
        <v>0</v>
      </c>
      <c r="AM12" s="12">
        <f t="shared" si="5"/>
        <v>0</v>
      </c>
      <c r="AN12" s="12">
        <f t="shared" si="6"/>
        <v>0</v>
      </c>
      <c r="AO12" s="12">
        <f t="shared" si="7"/>
        <v>0</v>
      </c>
    </row>
    <row r="13" spans="1:41" ht="20" customHeight="1" thickBot="1" x14ac:dyDescent="0.35">
      <c r="A13" s="63">
        <v>2</v>
      </c>
      <c r="B13" s="313"/>
      <c r="C13" s="303"/>
      <c r="D13" s="56">
        <f t="shared" si="8"/>
        <v>0</v>
      </c>
      <c r="E13" s="313"/>
      <c r="F13" s="303"/>
      <c r="G13" s="56">
        <f t="shared" si="9"/>
        <v>0</v>
      </c>
      <c r="H13" s="313"/>
      <c r="I13" s="303"/>
      <c r="J13" s="56">
        <f t="shared" si="10"/>
        <v>0</v>
      </c>
      <c r="K13" s="303"/>
      <c r="L13" s="303"/>
      <c r="M13" s="303"/>
      <c r="N13" s="304"/>
      <c r="O13" s="12">
        <f>INDEX(Tabellenwerte!$C$54:$C$104,A13)</f>
        <v>2</v>
      </c>
      <c r="P13" s="12">
        <f t="shared" si="11"/>
        <v>0</v>
      </c>
      <c r="Q13" s="12">
        <f>INDEX(Tabellenwerte!$H$54:$H$104,'Pflanzliche Nährstoffoutput'!O13)*'Pflanzliche Nährstoffoutput'!P13/100</f>
        <v>0</v>
      </c>
      <c r="R13" s="12">
        <f>INDEX(Tabellenwerte!$I$54:$I$104,'Pflanzliche Nährstoffoutput'!O13)*'Pflanzliche Nährstoffoutput'!P13/100</f>
        <v>0</v>
      </c>
      <c r="S13" s="12">
        <f>INDEX(Tabellenwerte!$J$54:$J$104,'Pflanzliche Nährstoffoutput'!O13)*'Pflanzliche Nährstoffoutput'!P13/100</f>
        <v>0</v>
      </c>
      <c r="T13" s="12">
        <f>INDEX(Tabellenwerte!$L$54:$L$104,'Pflanzliche Nährstoffoutput'!O13)*'Pflanzliche Nährstoffoutput'!P13/100</f>
        <v>0</v>
      </c>
      <c r="U13" s="12">
        <f>INDEX(Tabellenwerte!$M$54:$M$104,'Pflanzliche Nährstoffoutput'!O13)*'Pflanzliche Nährstoffoutput'!P13/100</f>
        <v>0</v>
      </c>
      <c r="V13" s="12">
        <f>INDEX(Tabellenwerte!$C$54:$C$104,A13)</f>
        <v>2</v>
      </c>
      <c r="W13" s="12">
        <f t="shared" si="0"/>
        <v>0</v>
      </c>
      <c r="X13" s="12">
        <f>INDEX(Tabellenwerte!$H$54:$H$104,'Pflanzliche Nährstoffoutput'!V13)*'Pflanzliche Nährstoffoutput'!W13/100</f>
        <v>0</v>
      </c>
      <c r="Y13" s="12">
        <f>INDEX(Tabellenwerte!$I$54:$I$104,'Pflanzliche Nährstoffoutput'!V13)*'Pflanzliche Nährstoffoutput'!W13/100</f>
        <v>0</v>
      </c>
      <c r="Z13" s="12">
        <f>INDEX(Tabellenwerte!$J$54:$J$104,'Pflanzliche Nährstoffoutput'!V13)*'Pflanzliche Nährstoffoutput'!W13/100</f>
        <v>0</v>
      </c>
      <c r="AA13" s="12">
        <f>INDEX(Tabellenwerte!$L$54:$L$104,'Pflanzliche Nährstoffoutput'!V13)*'Pflanzliche Nährstoffoutput'!W13/100</f>
        <v>0</v>
      </c>
      <c r="AB13" s="12">
        <f>INDEX(Tabellenwerte!$M$54:$M$104,'Pflanzliche Nährstoffoutput'!V13)*'Pflanzliche Nährstoffoutput'!W13/100</f>
        <v>0</v>
      </c>
      <c r="AC13" s="12">
        <f>INDEX(Tabellenwerte!$C$54:$C$104,A13)</f>
        <v>2</v>
      </c>
      <c r="AD13" s="12">
        <f t="shared" si="1"/>
        <v>0</v>
      </c>
      <c r="AE13" s="12">
        <f>INDEX(Tabellenwerte!$H$54:$H$104,'Pflanzliche Nährstoffoutput'!AC13)*'Pflanzliche Nährstoffoutput'!AD13/100</f>
        <v>0</v>
      </c>
      <c r="AF13" s="12">
        <f>INDEX(Tabellenwerte!$I$54:$I$104,'Pflanzliche Nährstoffoutput'!AC13)*'Pflanzliche Nährstoffoutput'!AD13/100</f>
        <v>0</v>
      </c>
      <c r="AG13" s="12">
        <f>INDEX(Tabellenwerte!$J$54:$J$104,'Pflanzliche Nährstoffoutput'!AC13)*'Pflanzliche Nährstoffoutput'!AD13/100</f>
        <v>0</v>
      </c>
      <c r="AH13" s="12">
        <f>INDEX(Tabellenwerte!$L$54:$L$104,'Pflanzliche Nährstoffoutput'!AC13)*'Pflanzliche Nährstoffoutput'!AD13/100</f>
        <v>0</v>
      </c>
      <c r="AI13" s="12">
        <f>INDEX(Tabellenwerte!$M$54:$M$104,'Pflanzliche Nährstoffoutput'!AC13)*'Pflanzliche Nährstoffoutput'!AD13/100</f>
        <v>0</v>
      </c>
      <c r="AJ13" s="15">
        <f t="shared" si="2"/>
        <v>0</v>
      </c>
      <c r="AK13" s="12">
        <f t="shared" si="3"/>
        <v>0</v>
      </c>
      <c r="AL13" s="12">
        <f t="shared" si="4"/>
        <v>0</v>
      </c>
      <c r="AM13" s="12">
        <f t="shared" si="5"/>
        <v>0</v>
      </c>
      <c r="AN13" s="12">
        <f t="shared" si="6"/>
        <v>0</v>
      </c>
      <c r="AO13" s="12">
        <f t="shared" si="7"/>
        <v>0</v>
      </c>
    </row>
    <row r="14" spans="1:41" ht="20" customHeight="1" thickBot="1" x14ac:dyDescent="0.35">
      <c r="A14" s="63">
        <v>1</v>
      </c>
      <c r="B14" s="313"/>
      <c r="C14" s="303"/>
      <c r="D14" s="56">
        <f t="shared" si="8"/>
        <v>0</v>
      </c>
      <c r="E14" s="313"/>
      <c r="F14" s="303"/>
      <c r="G14" s="56">
        <f t="shared" si="9"/>
        <v>0</v>
      </c>
      <c r="H14" s="313"/>
      <c r="I14" s="303"/>
      <c r="J14" s="56">
        <f t="shared" si="10"/>
        <v>0</v>
      </c>
      <c r="K14" s="303"/>
      <c r="L14" s="303"/>
      <c r="M14" s="303"/>
      <c r="N14" s="304"/>
      <c r="O14" s="12">
        <f>INDEX(Tabellenwerte!$C$54:$C$104,A14)</f>
        <v>1</v>
      </c>
      <c r="P14" s="12">
        <f t="shared" si="11"/>
        <v>0</v>
      </c>
      <c r="Q14" s="12">
        <f>INDEX(Tabellenwerte!$H$54:$H$104,'Pflanzliche Nährstoffoutput'!O14)*'Pflanzliche Nährstoffoutput'!P14/100</f>
        <v>0</v>
      </c>
      <c r="R14" s="12">
        <f>INDEX(Tabellenwerte!$I$54:$I$104,'Pflanzliche Nährstoffoutput'!O14)*'Pflanzliche Nährstoffoutput'!P14/100</f>
        <v>0</v>
      </c>
      <c r="S14" s="12">
        <f>INDEX(Tabellenwerte!$J$54:$J$104,'Pflanzliche Nährstoffoutput'!O14)*'Pflanzliche Nährstoffoutput'!P14/100</f>
        <v>0</v>
      </c>
      <c r="T14" s="12">
        <f>INDEX(Tabellenwerte!$L$54:$L$104,'Pflanzliche Nährstoffoutput'!O14)*'Pflanzliche Nährstoffoutput'!P14/100</f>
        <v>0</v>
      </c>
      <c r="U14" s="12">
        <f>INDEX(Tabellenwerte!$M$54:$M$104,'Pflanzliche Nährstoffoutput'!O14)*'Pflanzliche Nährstoffoutput'!P14/100</f>
        <v>0</v>
      </c>
      <c r="V14" s="12">
        <f>INDEX(Tabellenwerte!$C$54:$C$104,A14)</f>
        <v>1</v>
      </c>
      <c r="W14" s="12">
        <f t="shared" si="0"/>
        <v>0</v>
      </c>
      <c r="X14" s="12">
        <f>INDEX(Tabellenwerte!$H$54:$H$104,'Pflanzliche Nährstoffoutput'!V14)*'Pflanzliche Nährstoffoutput'!W14/100</f>
        <v>0</v>
      </c>
      <c r="Y14" s="12">
        <f>INDEX(Tabellenwerte!$I$54:$I$104,'Pflanzliche Nährstoffoutput'!V14)*'Pflanzliche Nährstoffoutput'!W14/100</f>
        <v>0</v>
      </c>
      <c r="Z14" s="12">
        <f>INDEX(Tabellenwerte!$J$54:$J$104,'Pflanzliche Nährstoffoutput'!V14)*'Pflanzliche Nährstoffoutput'!W14/100</f>
        <v>0</v>
      </c>
      <c r="AA14" s="12">
        <f>INDEX(Tabellenwerte!$L$54:$L$104,'Pflanzliche Nährstoffoutput'!V14)*'Pflanzliche Nährstoffoutput'!W14/100</f>
        <v>0</v>
      </c>
      <c r="AB14" s="12">
        <f>INDEX(Tabellenwerte!$M$54:$M$104,'Pflanzliche Nährstoffoutput'!V14)*'Pflanzliche Nährstoffoutput'!W14/100</f>
        <v>0</v>
      </c>
      <c r="AC14" s="12">
        <f>INDEX(Tabellenwerte!$C$54:$C$104,A14)</f>
        <v>1</v>
      </c>
      <c r="AD14" s="12">
        <f t="shared" si="1"/>
        <v>0</v>
      </c>
      <c r="AE14" s="12">
        <f>INDEX(Tabellenwerte!$H$54:$H$104,'Pflanzliche Nährstoffoutput'!AC14)*'Pflanzliche Nährstoffoutput'!AD14/100</f>
        <v>0</v>
      </c>
      <c r="AF14" s="12">
        <f>INDEX(Tabellenwerte!$I$54:$I$104,'Pflanzliche Nährstoffoutput'!AC14)*'Pflanzliche Nährstoffoutput'!AD14/100</f>
        <v>0</v>
      </c>
      <c r="AG14" s="12">
        <f>INDEX(Tabellenwerte!$J$54:$J$104,'Pflanzliche Nährstoffoutput'!AC14)*'Pflanzliche Nährstoffoutput'!AD14/100</f>
        <v>0</v>
      </c>
      <c r="AH14" s="12">
        <f>INDEX(Tabellenwerte!$L$54:$L$104,'Pflanzliche Nährstoffoutput'!AC14)*'Pflanzliche Nährstoffoutput'!AD14/100</f>
        <v>0</v>
      </c>
      <c r="AI14" s="12">
        <f>INDEX(Tabellenwerte!$M$54:$M$104,'Pflanzliche Nährstoffoutput'!AC14)*'Pflanzliche Nährstoffoutput'!AD14/100</f>
        <v>0</v>
      </c>
      <c r="AJ14" s="15">
        <f t="shared" si="2"/>
        <v>0</v>
      </c>
      <c r="AK14" s="12">
        <f t="shared" si="3"/>
        <v>0</v>
      </c>
      <c r="AL14" s="12">
        <f t="shared" si="4"/>
        <v>0</v>
      </c>
      <c r="AM14" s="12">
        <f t="shared" si="5"/>
        <v>0</v>
      </c>
      <c r="AN14" s="12">
        <f t="shared" si="6"/>
        <v>0</v>
      </c>
      <c r="AO14" s="12">
        <f t="shared" si="7"/>
        <v>0</v>
      </c>
    </row>
    <row r="15" spans="1:41" ht="20" customHeight="1" thickBot="1" x14ac:dyDescent="0.35">
      <c r="A15" s="63">
        <v>1</v>
      </c>
      <c r="B15" s="313"/>
      <c r="C15" s="303"/>
      <c r="D15" s="56">
        <f t="shared" si="8"/>
        <v>0</v>
      </c>
      <c r="E15" s="313"/>
      <c r="F15" s="303"/>
      <c r="G15" s="56">
        <f t="shared" si="9"/>
        <v>0</v>
      </c>
      <c r="H15" s="313"/>
      <c r="I15" s="303"/>
      <c r="J15" s="56">
        <f t="shared" si="10"/>
        <v>0</v>
      </c>
      <c r="K15" s="303"/>
      <c r="L15" s="303"/>
      <c r="M15" s="303"/>
      <c r="N15" s="304"/>
      <c r="O15" s="12">
        <f>INDEX(Tabellenwerte!$C$54:$C$104,A15)</f>
        <v>1</v>
      </c>
      <c r="P15" s="12">
        <f t="shared" si="11"/>
        <v>0</v>
      </c>
      <c r="Q15" s="12">
        <f>INDEX(Tabellenwerte!$H$54:$H$104,'Pflanzliche Nährstoffoutput'!O15)*'Pflanzliche Nährstoffoutput'!P15/100</f>
        <v>0</v>
      </c>
      <c r="R15" s="12">
        <f>INDEX(Tabellenwerte!$I$54:$I$104,'Pflanzliche Nährstoffoutput'!O15)*'Pflanzliche Nährstoffoutput'!P15/100</f>
        <v>0</v>
      </c>
      <c r="S15" s="12">
        <f>INDEX(Tabellenwerte!$J$54:$J$104,'Pflanzliche Nährstoffoutput'!O15)*'Pflanzliche Nährstoffoutput'!P15/100</f>
        <v>0</v>
      </c>
      <c r="T15" s="12">
        <f>INDEX(Tabellenwerte!$L$54:$L$104,'Pflanzliche Nährstoffoutput'!O15)*'Pflanzliche Nährstoffoutput'!P15/100</f>
        <v>0</v>
      </c>
      <c r="U15" s="12">
        <f>INDEX(Tabellenwerte!$M$54:$M$104,'Pflanzliche Nährstoffoutput'!O15)*'Pflanzliche Nährstoffoutput'!P15/100</f>
        <v>0</v>
      </c>
      <c r="V15" s="12">
        <f>INDEX(Tabellenwerte!$C$54:$C$104,A15)</f>
        <v>1</v>
      </c>
      <c r="W15" s="12">
        <f t="shared" si="0"/>
        <v>0</v>
      </c>
      <c r="X15" s="12">
        <f>INDEX(Tabellenwerte!$H$54:$H$104,'Pflanzliche Nährstoffoutput'!V15)*'Pflanzliche Nährstoffoutput'!W15/100</f>
        <v>0</v>
      </c>
      <c r="Y15" s="12">
        <f>INDEX(Tabellenwerte!$I$54:$I$104,'Pflanzliche Nährstoffoutput'!V15)*'Pflanzliche Nährstoffoutput'!W15/100</f>
        <v>0</v>
      </c>
      <c r="Z15" s="12">
        <f>INDEX(Tabellenwerte!$J$54:$J$104,'Pflanzliche Nährstoffoutput'!V15)*'Pflanzliche Nährstoffoutput'!W15/100</f>
        <v>0</v>
      </c>
      <c r="AA15" s="12">
        <f>INDEX(Tabellenwerte!$L$54:$L$104,'Pflanzliche Nährstoffoutput'!V15)*'Pflanzliche Nährstoffoutput'!W15/100</f>
        <v>0</v>
      </c>
      <c r="AB15" s="12">
        <f>INDEX(Tabellenwerte!$M$54:$M$104,'Pflanzliche Nährstoffoutput'!V15)*'Pflanzliche Nährstoffoutput'!W15/100</f>
        <v>0</v>
      </c>
      <c r="AC15" s="12">
        <f>INDEX(Tabellenwerte!$C$54:$C$104,A15)</f>
        <v>1</v>
      </c>
      <c r="AD15" s="12">
        <f t="shared" si="1"/>
        <v>0</v>
      </c>
      <c r="AE15" s="12">
        <f>INDEX(Tabellenwerte!$H$54:$H$104,'Pflanzliche Nährstoffoutput'!AC15)*'Pflanzliche Nährstoffoutput'!AD15/100</f>
        <v>0</v>
      </c>
      <c r="AF15" s="12">
        <f>INDEX(Tabellenwerte!$I$54:$I$104,'Pflanzliche Nährstoffoutput'!AC15)*'Pflanzliche Nährstoffoutput'!AD15/100</f>
        <v>0</v>
      </c>
      <c r="AG15" s="12">
        <f>INDEX(Tabellenwerte!$J$54:$J$104,'Pflanzliche Nährstoffoutput'!AC15)*'Pflanzliche Nährstoffoutput'!AD15/100</f>
        <v>0</v>
      </c>
      <c r="AH15" s="12">
        <f>INDEX(Tabellenwerte!$L$54:$L$104,'Pflanzliche Nährstoffoutput'!AC15)*'Pflanzliche Nährstoffoutput'!AD15/100</f>
        <v>0</v>
      </c>
      <c r="AI15" s="12">
        <f>INDEX(Tabellenwerte!$M$54:$M$104,'Pflanzliche Nährstoffoutput'!AC15)*'Pflanzliche Nährstoffoutput'!AD15/100</f>
        <v>0</v>
      </c>
      <c r="AJ15" s="15">
        <f t="shared" si="2"/>
        <v>0</v>
      </c>
      <c r="AK15" s="12">
        <f t="shared" si="3"/>
        <v>0</v>
      </c>
      <c r="AL15" s="12">
        <f t="shared" si="4"/>
        <v>0</v>
      </c>
      <c r="AM15" s="12">
        <f t="shared" si="5"/>
        <v>0</v>
      </c>
      <c r="AN15" s="12">
        <f t="shared" si="6"/>
        <v>0</v>
      </c>
      <c r="AO15" s="12">
        <f t="shared" si="7"/>
        <v>0</v>
      </c>
    </row>
    <row r="16" spans="1:41" ht="20" customHeight="1" thickBot="1" x14ac:dyDescent="0.35">
      <c r="A16" s="63">
        <v>1</v>
      </c>
      <c r="B16" s="313"/>
      <c r="C16" s="303"/>
      <c r="D16" s="56">
        <f t="shared" si="8"/>
        <v>0</v>
      </c>
      <c r="E16" s="313"/>
      <c r="F16" s="303"/>
      <c r="G16" s="56">
        <f t="shared" si="9"/>
        <v>0</v>
      </c>
      <c r="H16" s="313"/>
      <c r="I16" s="303"/>
      <c r="J16" s="56">
        <f t="shared" si="10"/>
        <v>0</v>
      </c>
      <c r="K16" s="303"/>
      <c r="L16" s="303"/>
      <c r="M16" s="303"/>
      <c r="N16" s="304"/>
      <c r="O16" s="12">
        <f>INDEX(Tabellenwerte!$C$54:$C$104,A16)</f>
        <v>1</v>
      </c>
      <c r="P16" s="12">
        <f t="shared" si="11"/>
        <v>0</v>
      </c>
      <c r="Q16" s="12">
        <f>INDEX(Tabellenwerte!$H$54:$H$104,'Pflanzliche Nährstoffoutput'!O16)*'Pflanzliche Nährstoffoutput'!P16/100</f>
        <v>0</v>
      </c>
      <c r="R16" s="12">
        <f>INDEX(Tabellenwerte!$I$54:$I$104,'Pflanzliche Nährstoffoutput'!O16)*'Pflanzliche Nährstoffoutput'!P16/100</f>
        <v>0</v>
      </c>
      <c r="S16" s="12">
        <f>INDEX(Tabellenwerte!$J$54:$J$104,'Pflanzliche Nährstoffoutput'!O16)*'Pflanzliche Nährstoffoutput'!P16/100</f>
        <v>0</v>
      </c>
      <c r="T16" s="12">
        <f>INDEX(Tabellenwerte!$L$54:$L$104,'Pflanzliche Nährstoffoutput'!O16)*'Pflanzliche Nährstoffoutput'!P16/100</f>
        <v>0</v>
      </c>
      <c r="U16" s="12">
        <f>INDEX(Tabellenwerte!$M$54:$M$104,'Pflanzliche Nährstoffoutput'!O16)*'Pflanzliche Nährstoffoutput'!P16/100</f>
        <v>0</v>
      </c>
      <c r="V16" s="12">
        <f>INDEX(Tabellenwerte!$C$54:$C$104,A16)</f>
        <v>1</v>
      </c>
      <c r="W16" s="12">
        <f t="shared" si="0"/>
        <v>0</v>
      </c>
      <c r="X16" s="12">
        <f>INDEX(Tabellenwerte!$H$54:$H$104,'Pflanzliche Nährstoffoutput'!V16)*'Pflanzliche Nährstoffoutput'!W16/100</f>
        <v>0</v>
      </c>
      <c r="Y16" s="12">
        <f>INDEX(Tabellenwerte!$I$54:$I$104,'Pflanzliche Nährstoffoutput'!V16)*'Pflanzliche Nährstoffoutput'!W16/100</f>
        <v>0</v>
      </c>
      <c r="Z16" s="12">
        <f>INDEX(Tabellenwerte!$J$54:$J$104,'Pflanzliche Nährstoffoutput'!V16)*'Pflanzliche Nährstoffoutput'!W16/100</f>
        <v>0</v>
      </c>
      <c r="AA16" s="12">
        <f>INDEX(Tabellenwerte!$L$54:$L$104,'Pflanzliche Nährstoffoutput'!V16)*'Pflanzliche Nährstoffoutput'!W16/100</f>
        <v>0</v>
      </c>
      <c r="AB16" s="12">
        <f>INDEX(Tabellenwerte!$M$54:$M$104,'Pflanzliche Nährstoffoutput'!V16)*'Pflanzliche Nährstoffoutput'!W16/100</f>
        <v>0</v>
      </c>
      <c r="AC16" s="12">
        <f>INDEX(Tabellenwerte!$C$54:$C$104,A16)</f>
        <v>1</v>
      </c>
      <c r="AD16" s="12">
        <f t="shared" si="1"/>
        <v>0</v>
      </c>
      <c r="AE16" s="12">
        <f>INDEX(Tabellenwerte!$H$54:$H$104,'Pflanzliche Nährstoffoutput'!AC16)*'Pflanzliche Nährstoffoutput'!AD16/100</f>
        <v>0</v>
      </c>
      <c r="AF16" s="12">
        <f>INDEX(Tabellenwerte!$I$54:$I$104,'Pflanzliche Nährstoffoutput'!AC16)*'Pflanzliche Nährstoffoutput'!AD16/100</f>
        <v>0</v>
      </c>
      <c r="AG16" s="12">
        <f>INDEX(Tabellenwerte!$J$54:$J$104,'Pflanzliche Nährstoffoutput'!AC16)*'Pflanzliche Nährstoffoutput'!AD16/100</f>
        <v>0</v>
      </c>
      <c r="AH16" s="12">
        <f>INDEX(Tabellenwerte!$L$54:$L$104,'Pflanzliche Nährstoffoutput'!AC16)*'Pflanzliche Nährstoffoutput'!AD16/100</f>
        <v>0</v>
      </c>
      <c r="AI16" s="12">
        <f>INDEX(Tabellenwerte!$M$54:$M$104,'Pflanzliche Nährstoffoutput'!AC16)*'Pflanzliche Nährstoffoutput'!AD16/100</f>
        <v>0</v>
      </c>
      <c r="AJ16" s="15">
        <f t="shared" si="2"/>
        <v>0</v>
      </c>
      <c r="AK16" s="12">
        <f t="shared" si="3"/>
        <v>0</v>
      </c>
      <c r="AL16" s="12">
        <f t="shared" si="4"/>
        <v>0</v>
      </c>
      <c r="AM16" s="12">
        <f t="shared" si="5"/>
        <v>0</v>
      </c>
      <c r="AN16" s="12">
        <f t="shared" si="6"/>
        <v>0</v>
      </c>
      <c r="AO16" s="12">
        <f t="shared" si="7"/>
        <v>0</v>
      </c>
    </row>
    <row r="17" spans="1:41" ht="20" customHeight="1" thickBot="1" x14ac:dyDescent="0.35">
      <c r="A17" s="63">
        <v>1</v>
      </c>
      <c r="B17" s="313"/>
      <c r="C17" s="303"/>
      <c r="D17" s="56">
        <f t="shared" si="8"/>
        <v>0</v>
      </c>
      <c r="E17" s="313"/>
      <c r="F17" s="303"/>
      <c r="G17" s="56">
        <f t="shared" si="9"/>
        <v>0</v>
      </c>
      <c r="H17" s="313"/>
      <c r="I17" s="303"/>
      <c r="J17" s="56">
        <f t="shared" si="10"/>
        <v>0</v>
      </c>
      <c r="K17" s="303"/>
      <c r="L17" s="303"/>
      <c r="M17" s="303"/>
      <c r="N17" s="304"/>
      <c r="O17" s="12">
        <f>INDEX(Tabellenwerte!$C$54:$C$104,A17)</f>
        <v>1</v>
      </c>
      <c r="P17" s="12">
        <f t="shared" si="11"/>
        <v>0</v>
      </c>
      <c r="Q17" s="12">
        <f>INDEX(Tabellenwerte!$H$54:$H$104,'Pflanzliche Nährstoffoutput'!O17)*'Pflanzliche Nährstoffoutput'!P17/100</f>
        <v>0</v>
      </c>
      <c r="R17" s="12">
        <f>INDEX(Tabellenwerte!$I$54:$I$104,'Pflanzliche Nährstoffoutput'!O17)*'Pflanzliche Nährstoffoutput'!P17/100</f>
        <v>0</v>
      </c>
      <c r="S17" s="12">
        <f>INDEX(Tabellenwerte!$J$54:$J$104,'Pflanzliche Nährstoffoutput'!O17)*'Pflanzliche Nährstoffoutput'!P17/100</f>
        <v>0</v>
      </c>
      <c r="T17" s="12">
        <f>INDEX(Tabellenwerte!$L$54:$L$104,'Pflanzliche Nährstoffoutput'!O17)*'Pflanzliche Nährstoffoutput'!P17/100</f>
        <v>0</v>
      </c>
      <c r="U17" s="12">
        <f>INDEX(Tabellenwerte!$M$54:$M$104,'Pflanzliche Nährstoffoutput'!O17)*'Pflanzliche Nährstoffoutput'!P17/100</f>
        <v>0</v>
      </c>
      <c r="V17" s="12">
        <f>INDEX(Tabellenwerte!$C$54:$C$104,A17)</f>
        <v>1</v>
      </c>
      <c r="W17" s="12">
        <f t="shared" si="0"/>
        <v>0</v>
      </c>
      <c r="X17" s="12">
        <f>INDEX(Tabellenwerte!$H$54:$H$104,'Pflanzliche Nährstoffoutput'!V17)*'Pflanzliche Nährstoffoutput'!W17/100</f>
        <v>0</v>
      </c>
      <c r="Y17" s="12">
        <f>INDEX(Tabellenwerte!$I$54:$I$104,'Pflanzliche Nährstoffoutput'!V17)*'Pflanzliche Nährstoffoutput'!W17/100</f>
        <v>0</v>
      </c>
      <c r="Z17" s="12">
        <f>INDEX(Tabellenwerte!$J$54:$J$104,'Pflanzliche Nährstoffoutput'!V17)*'Pflanzliche Nährstoffoutput'!W17/100</f>
        <v>0</v>
      </c>
      <c r="AA17" s="12">
        <f>INDEX(Tabellenwerte!$L$54:$L$104,'Pflanzliche Nährstoffoutput'!V17)*'Pflanzliche Nährstoffoutput'!W17/100</f>
        <v>0</v>
      </c>
      <c r="AB17" s="12">
        <f>INDEX(Tabellenwerte!$M$54:$M$104,'Pflanzliche Nährstoffoutput'!V17)*'Pflanzliche Nährstoffoutput'!W17/100</f>
        <v>0</v>
      </c>
      <c r="AC17" s="12">
        <f>INDEX(Tabellenwerte!$C$54:$C$104,A17)</f>
        <v>1</v>
      </c>
      <c r="AD17" s="12">
        <f t="shared" si="1"/>
        <v>0</v>
      </c>
      <c r="AE17" s="12">
        <f>INDEX(Tabellenwerte!$H$54:$H$104,'Pflanzliche Nährstoffoutput'!AC17)*'Pflanzliche Nährstoffoutput'!AD17/100</f>
        <v>0</v>
      </c>
      <c r="AF17" s="12">
        <f>INDEX(Tabellenwerte!$I$54:$I$104,'Pflanzliche Nährstoffoutput'!AC17)*'Pflanzliche Nährstoffoutput'!AD17/100</f>
        <v>0</v>
      </c>
      <c r="AG17" s="12">
        <f>INDEX(Tabellenwerte!$J$54:$J$104,'Pflanzliche Nährstoffoutput'!AC17)*'Pflanzliche Nährstoffoutput'!AD17/100</f>
        <v>0</v>
      </c>
      <c r="AH17" s="12">
        <f>INDEX(Tabellenwerte!$L$54:$L$104,'Pflanzliche Nährstoffoutput'!AC17)*'Pflanzliche Nährstoffoutput'!AD17/100</f>
        <v>0</v>
      </c>
      <c r="AI17" s="12">
        <f>INDEX(Tabellenwerte!$M$54:$M$104,'Pflanzliche Nährstoffoutput'!AC17)*'Pflanzliche Nährstoffoutput'!AD17/100</f>
        <v>0</v>
      </c>
      <c r="AJ17" s="15">
        <f t="shared" si="2"/>
        <v>0</v>
      </c>
      <c r="AK17" s="12">
        <f t="shared" si="3"/>
        <v>0</v>
      </c>
      <c r="AL17" s="12">
        <f t="shared" si="4"/>
        <v>0</v>
      </c>
      <c r="AM17" s="12">
        <f t="shared" si="5"/>
        <v>0</v>
      </c>
      <c r="AN17" s="12">
        <f t="shared" si="6"/>
        <v>0</v>
      </c>
      <c r="AO17" s="12">
        <f t="shared" si="7"/>
        <v>0</v>
      </c>
    </row>
    <row r="18" spans="1:41" ht="20" customHeight="1" thickBot="1" x14ac:dyDescent="0.35">
      <c r="A18" s="63">
        <v>1</v>
      </c>
      <c r="B18" s="313"/>
      <c r="C18" s="303"/>
      <c r="D18" s="56">
        <f t="shared" si="8"/>
        <v>0</v>
      </c>
      <c r="E18" s="313"/>
      <c r="F18" s="303"/>
      <c r="G18" s="56">
        <f t="shared" si="9"/>
        <v>0</v>
      </c>
      <c r="H18" s="313"/>
      <c r="I18" s="303"/>
      <c r="J18" s="56">
        <f t="shared" si="10"/>
        <v>0</v>
      </c>
      <c r="K18" s="303"/>
      <c r="L18" s="303"/>
      <c r="M18" s="303"/>
      <c r="N18" s="304"/>
      <c r="O18" s="12">
        <f>INDEX(Tabellenwerte!$C$54:$C$104,A18)</f>
        <v>1</v>
      </c>
      <c r="P18" s="12">
        <f t="shared" si="11"/>
        <v>0</v>
      </c>
      <c r="Q18" s="12">
        <f>INDEX(Tabellenwerte!$H$54:$H$104,'Pflanzliche Nährstoffoutput'!O18)*'Pflanzliche Nährstoffoutput'!P18/100</f>
        <v>0</v>
      </c>
      <c r="R18" s="12">
        <f>INDEX(Tabellenwerte!$I$54:$I$104,'Pflanzliche Nährstoffoutput'!O18)*'Pflanzliche Nährstoffoutput'!P18/100</f>
        <v>0</v>
      </c>
      <c r="S18" s="12">
        <f>INDEX(Tabellenwerte!$J$54:$J$104,'Pflanzliche Nährstoffoutput'!O18)*'Pflanzliche Nährstoffoutput'!P18/100</f>
        <v>0</v>
      </c>
      <c r="T18" s="12">
        <f>INDEX(Tabellenwerte!$L$54:$L$104,'Pflanzliche Nährstoffoutput'!O18)*'Pflanzliche Nährstoffoutput'!P18/100</f>
        <v>0</v>
      </c>
      <c r="U18" s="12">
        <f>INDEX(Tabellenwerte!$M$54:$M$104,'Pflanzliche Nährstoffoutput'!O18)*'Pflanzliche Nährstoffoutput'!P18/100</f>
        <v>0</v>
      </c>
      <c r="V18" s="12">
        <f>INDEX(Tabellenwerte!$C$54:$C$104,A18)</f>
        <v>1</v>
      </c>
      <c r="W18" s="12">
        <f t="shared" si="0"/>
        <v>0</v>
      </c>
      <c r="X18" s="12">
        <f>INDEX(Tabellenwerte!$H$54:$H$104,'Pflanzliche Nährstoffoutput'!V18)*'Pflanzliche Nährstoffoutput'!W18/100</f>
        <v>0</v>
      </c>
      <c r="Y18" s="12">
        <f>INDEX(Tabellenwerte!$I$54:$I$104,'Pflanzliche Nährstoffoutput'!V18)*'Pflanzliche Nährstoffoutput'!W18/100</f>
        <v>0</v>
      </c>
      <c r="Z18" s="12">
        <f>INDEX(Tabellenwerte!$J$54:$J$104,'Pflanzliche Nährstoffoutput'!V18)*'Pflanzliche Nährstoffoutput'!W18/100</f>
        <v>0</v>
      </c>
      <c r="AA18" s="12">
        <f>INDEX(Tabellenwerte!$L$54:$L$104,'Pflanzliche Nährstoffoutput'!V18)*'Pflanzliche Nährstoffoutput'!W18/100</f>
        <v>0</v>
      </c>
      <c r="AB18" s="12">
        <f>INDEX(Tabellenwerte!$M$54:$M$104,'Pflanzliche Nährstoffoutput'!V18)*'Pflanzliche Nährstoffoutput'!W18/100</f>
        <v>0</v>
      </c>
      <c r="AC18" s="12">
        <f>INDEX(Tabellenwerte!$C$54:$C$104,A18)</f>
        <v>1</v>
      </c>
      <c r="AD18" s="12">
        <f t="shared" si="1"/>
        <v>0</v>
      </c>
      <c r="AE18" s="12">
        <f>INDEX(Tabellenwerte!$H$54:$H$104,'Pflanzliche Nährstoffoutput'!AC18)*'Pflanzliche Nährstoffoutput'!AD18/100</f>
        <v>0</v>
      </c>
      <c r="AF18" s="12">
        <f>INDEX(Tabellenwerte!$I$54:$I$104,'Pflanzliche Nährstoffoutput'!AC18)*'Pflanzliche Nährstoffoutput'!AD18/100</f>
        <v>0</v>
      </c>
      <c r="AG18" s="12">
        <f>INDEX(Tabellenwerte!$J$54:$J$104,'Pflanzliche Nährstoffoutput'!AC18)*'Pflanzliche Nährstoffoutput'!AD18/100</f>
        <v>0</v>
      </c>
      <c r="AH18" s="12">
        <f>INDEX(Tabellenwerte!$L$54:$L$104,'Pflanzliche Nährstoffoutput'!AC18)*'Pflanzliche Nährstoffoutput'!AD18/100</f>
        <v>0</v>
      </c>
      <c r="AI18" s="12">
        <f>INDEX(Tabellenwerte!$M$54:$M$104,'Pflanzliche Nährstoffoutput'!AC18)*'Pflanzliche Nährstoffoutput'!AD18/100</f>
        <v>0</v>
      </c>
      <c r="AJ18" s="15">
        <f t="shared" si="2"/>
        <v>0</v>
      </c>
      <c r="AK18" s="12">
        <f t="shared" si="3"/>
        <v>0</v>
      </c>
      <c r="AL18" s="12">
        <f t="shared" si="4"/>
        <v>0</v>
      </c>
      <c r="AM18" s="12">
        <f t="shared" si="5"/>
        <v>0</v>
      </c>
      <c r="AN18" s="12">
        <f t="shared" si="6"/>
        <v>0</v>
      </c>
      <c r="AO18" s="12">
        <f t="shared" si="7"/>
        <v>0</v>
      </c>
    </row>
    <row r="19" spans="1:41" ht="20" customHeight="1" thickBot="1" x14ac:dyDescent="0.35">
      <c r="A19" s="63">
        <v>1</v>
      </c>
      <c r="B19" s="313"/>
      <c r="C19" s="303"/>
      <c r="D19" s="56">
        <f t="shared" si="8"/>
        <v>0</v>
      </c>
      <c r="E19" s="313"/>
      <c r="F19" s="303"/>
      <c r="G19" s="56">
        <f t="shared" si="9"/>
        <v>0</v>
      </c>
      <c r="H19" s="313"/>
      <c r="I19" s="303"/>
      <c r="J19" s="56">
        <f t="shared" si="10"/>
        <v>0</v>
      </c>
      <c r="K19" s="303"/>
      <c r="L19" s="303"/>
      <c r="M19" s="303"/>
      <c r="N19" s="304"/>
      <c r="O19" s="12">
        <f>INDEX(Tabellenwerte!$C$54:$C$104,A19)</f>
        <v>1</v>
      </c>
      <c r="P19" s="12">
        <f t="shared" si="11"/>
        <v>0</v>
      </c>
      <c r="Q19" s="12">
        <f>INDEX(Tabellenwerte!$H$54:$H$104,'Pflanzliche Nährstoffoutput'!O19)*'Pflanzliche Nährstoffoutput'!P19/100</f>
        <v>0</v>
      </c>
      <c r="R19" s="12">
        <f>INDEX(Tabellenwerte!$I$54:$I$104,'Pflanzliche Nährstoffoutput'!O19)*'Pflanzliche Nährstoffoutput'!P19/100</f>
        <v>0</v>
      </c>
      <c r="S19" s="12">
        <f>INDEX(Tabellenwerte!$J$54:$J$104,'Pflanzliche Nährstoffoutput'!O19)*'Pflanzliche Nährstoffoutput'!P19/100</f>
        <v>0</v>
      </c>
      <c r="T19" s="12">
        <f>INDEX(Tabellenwerte!$L$54:$L$104,'Pflanzliche Nährstoffoutput'!O19)*'Pflanzliche Nährstoffoutput'!P19/100</f>
        <v>0</v>
      </c>
      <c r="U19" s="12">
        <f>INDEX(Tabellenwerte!$M$54:$M$104,'Pflanzliche Nährstoffoutput'!O19)*'Pflanzliche Nährstoffoutput'!P19/100</f>
        <v>0</v>
      </c>
      <c r="V19" s="12">
        <f>INDEX(Tabellenwerte!$C$54:$C$104,A19)</f>
        <v>1</v>
      </c>
      <c r="W19" s="12">
        <f t="shared" si="0"/>
        <v>0</v>
      </c>
      <c r="X19" s="12">
        <f>INDEX(Tabellenwerte!$H$54:$H$104,'Pflanzliche Nährstoffoutput'!V19)*'Pflanzliche Nährstoffoutput'!W19/100</f>
        <v>0</v>
      </c>
      <c r="Y19" s="12">
        <f>INDEX(Tabellenwerte!$I$54:$I$104,'Pflanzliche Nährstoffoutput'!V19)*'Pflanzliche Nährstoffoutput'!W19/100</f>
        <v>0</v>
      </c>
      <c r="Z19" s="12">
        <f>INDEX(Tabellenwerte!$J$54:$J$104,'Pflanzliche Nährstoffoutput'!V19)*'Pflanzliche Nährstoffoutput'!W19/100</f>
        <v>0</v>
      </c>
      <c r="AA19" s="12">
        <f>INDEX(Tabellenwerte!$L$54:$L$104,'Pflanzliche Nährstoffoutput'!V19)*'Pflanzliche Nährstoffoutput'!W19/100</f>
        <v>0</v>
      </c>
      <c r="AB19" s="12">
        <f>INDEX(Tabellenwerte!$M$54:$M$104,'Pflanzliche Nährstoffoutput'!V19)*'Pflanzliche Nährstoffoutput'!W19/100</f>
        <v>0</v>
      </c>
      <c r="AC19" s="12">
        <f>INDEX(Tabellenwerte!$C$54:$C$104,A19)</f>
        <v>1</v>
      </c>
      <c r="AD19" s="12">
        <f t="shared" si="1"/>
        <v>0</v>
      </c>
      <c r="AE19" s="12">
        <f>INDEX(Tabellenwerte!$H$54:$H$104,'Pflanzliche Nährstoffoutput'!AC19)*'Pflanzliche Nährstoffoutput'!AD19/100</f>
        <v>0</v>
      </c>
      <c r="AF19" s="12">
        <f>INDEX(Tabellenwerte!$I$54:$I$104,'Pflanzliche Nährstoffoutput'!AC19)*'Pflanzliche Nährstoffoutput'!AD19/100</f>
        <v>0</v>
      </c>
      <c r="AG19" s="12">
        <f>INDEX(Tabellenwerte!$J$54:$J$104,'Pflanzliche Nährstoffoutput'!AC19)*'Pflanzliche Nährstoffoutput'!AD19/100</f>
        <v>0</v>
      </c>
      <c r="AH19" s="12">
        <f>INDEX(Tabellenwerte!$L$54:$L$104,'Pflanzliche Nährstoffoutput'!AC19)*'Pflanzliche Nährstoffoutput'!AD19/100</f>
        <v>0</v>
      </c>
      <c r="AI19" s="12">
        <f>INDEX(Tabellenwerte!$M$54:$M$104,'Pflanzliche Nährstoffoutput'!AC19)*'Pflanzliche Nährstoffoutput'!AD19/100</f>
        <v>0</v>
      </c>
      <c r="AJ19" s="15">
        <f t="shared" si="2"/>
        <v>0</v>
      </c>
      <c r="AK19" s="12">
        <f t="shared" si="3"/>
        <v>0</v>
      </c>
      <c r="AL19" s="12">
        <f t="shared" si="4"/>
        <v>0</v>
      </c>
      <c r="AM19" s="12">
        <f t="shared" si="5"/>
        <v>0</v>
      </c>
      <c r="AN19" s="12">
        <f t="shared" si="6"/>
        <v>0</v>
      </c>
      <c r="AO19" s="12">
        <f t="shared" si="7"/>
        <v>0</v>
      </c>
    </row>
    <row r="20" spans="1:41" ht="20" customHeight="1" thickBot="1" x14ac:dyDescent="0.35">
      <c r="A20" s="63">
        <v>1</v>
      </c>
      <c r="B20" s="313"/>
      <c r="C20" s="303"/>
      <c r="D20" s="56">
        <f t="shared" si="8"/>
        <v>0</v>
      </c>
      <c r="E20" s="313"/>
      <c r="F20" s="303"/>
      <c r="G20" s="56">
        <f t="shared" si="9"/>
        <v>0</v>
      </c>
      <c r="H20" s="313"/>
      <c r="I20" s="303"/>
      <c r="J20" s="56">
        <f t="shared" si="10"/>
        <v>0</v>
      </c>
      <c r="K20" s="303"/>
      <c r="L20" s="303"/>
      <c r="M20" s="303"/>
      <c r="N20" s="304"/>
      <c r="O20" s="12">
        <f>INDEX(Tabellenwerte!$C$54:$C$104,A20)</f>
        <v>1</v>
      </c>
      <c r="P20" s="12">
        <f t="shared" si="11"/>
        <v>0</v>
      </c>
      <c r="Q20" s="12">
        <f>INDEX(Tabellenwerte!$H$54:$H$104,'Pflanzliche Nährstoffoutput'!O20)*'Pflanzliche Nährstoffoutput'!P20/100</f>
        <v>0</v>
      </c>
      <c r="R20" s="12">
        <f>INDEX(Tabellenwerte!$I$54:$I$104,'Pflanzliche Nährstoffoutput'!O20)*'Pflanzliche Nährstoffoutput'!P20/100</f>
        <v>0</v>
      </c>
      <c r="S20" s="12">
        <f>INDEX(Tabellenwerte!$J$54:$J$104,'Pflanzliche Nährstoffoutput'!O20)*'Pflanzliche Nährstoffoutput'!P20/100</f>
        <v>0</v>
      </c>
      <c r="T20" s="12">
        <f>INDEX(Tabellenwerte!$L$54:$L$104,'Pflanzliche Nährstoffoutput'!O20)*'Pflanzliche Nährstoffoutput'!P20/100</f>
        <v>0</v>
      </c>
      <c r="U20" s="12">
        <f>INDEX(Tabellenwerte!$M$54:$M$104,'Pflanzliche Nährstoffoutput'!O20)*'Pflanzliche Nährstoffoutput'!P20/100</f>
        <v>0</v>
      </c>
      <c r="V20" s="12">
        <f>INDEX(Tabellenwerte!$C$54:$C$104,A20)</f>
        <v>1</v>
      </c>
      <c r="W20" s="12">
        <f t="shared" si="0"/>
        <v>0</v>
      </c>
      <c r="X20" s="12">
        <f>INDEX(Tabellenwerte!$H$54:$H$104,'Pflanzliche Nährstoffoutput'!V20)*'Pflanzliche Nährstoffoutput'!W20/100</f>
        <v>0</v>
      </c>
      <c r="Y20" s="12">
        <f>INDEX(Tabellenwerte!$I$54:$I$104,'Pflanzliche Nährstoffoutput'!V20)*'Pflanzliche Nährstoffoutput'!W20/100</f>
        <v>0</v>
      </c>
      <c r="Z20" s="12">
        <f>INDEX(Tabellenwerte!$J$54:$J$104,'Pflanzliche Nährstoffoutput'!V20)*'Pflanzliche Nährstoffoutput'!W20/100</f>
        <v>0</v>
      </c>
      <c r="AA20" s="12">
        <f>INDEX(Tabellenwerte!$L$54:$L$104,'Pflanzliche Nährstoffoutput'!V20)*'Pflanzliche Nährstoffoutput'!W20/100</f>
        <v>0</v>
      </c>
      <c r="AB20" s="12">
        <f>INDEX(Tabellenwerte!$M$54:$M$104,'Pflanzliche Nährstoffoutput'!V20)*'Pflanzliche Nährstoffoutput'!W20/100</f>
        <v>0</v>
      </c>
      <c r="AC20" s="12">
        <f>INDEX(Tabellenwerte!$C$54:$C$104,A20)</f>
        <v>1</v>
      </c>
      <c r="AD20" s="12">
        <f t="shared" si="1"/>
        <v>0</v>
      </c>
      <c r="AE20" s="12">
        <f>INDEX(Tabellenwerte!$H$54:$H$104,'Pflanzliche Nährstoffoutput'!AC20)*'Pflanzliche Nährstoffoutput'!AD20/100</f>
        <v>0</v>
      </c>
      <c r="AF20" s="12">
        <f>INDEX(Tabellenwerte!$I$54:$I$104,'Pflanzliche Nährstoffoutput'!AC20)*'Pflanzliche Nährstoffoutput'!AD20/100</f>
        <v>0</v>
      </c>
      <c r="AG20" s="12">
        <f>INDEX(Tabellenwerte!$J$54:$J$104,'Pflanzliche Nährstoffoutput'!AC20)*'Pflanzliche Nährstoffoutput'!AD20/100</f>
        <v>0</v>
      </c>
      <c r="AH20" s="12">
        <f>INDEX(Tabellenwerte!$L$54:$L$104,'Pflanzliche Nährstoffoutput'!AC20)*'Pflanzliche Nährstoffoutput'!AD20/100</f>
        <v>0</v>
      </c>
      <c r="AI20" s="12">
        <f>INDEX(Tabellenwerte!$M$54:$M$104,'Pflanzliche Nährstoffoutput'!AC20)*'Pflanzliche Nährstoffoutput'!AD20/100</f>
        <v>0</v>
      </c>
      <c r="AJ20" s="15">
        <f t="shared" si="2"/>
        <v>0</v>
      </c>
      <c r="AK20" s="12">
        <f t="shared" si="3"/>
        <v>0</v>
      </c>
      <c r="AL20" s="12">
        <f t="shared" si="4"/>
        <v>0</v>
      </c>
      <c r="AM20" s="12">
        <f t="shared" si="5"/>
        <v>0</v>
      </c>
      <c r="AN20" s="12">
        <f t="shared" si="6"/>
        <v>0</v>
      </c>
      <c r="AO20" s="12">
        <f t="shared" si="7"/>
        <v>0</v>
      </c>
    </row>
    <row r="21" spans="1:41" ht="20" customHeight="1" thickBot="1" x14ac:dyDescent="0.35">
      <c r="A21" s="63">
        <v>1</v>
      </c>
      <c r="B21" s="313"/>
      <c r="C21" s="303"/>
      <c r="D21" s="56">
        <f t="shared" si="8"/>
        <v>0</v>
      </c>
      <c r="E21" s="313"/>
      <c r="F21" s="303"/>
      <c r="G21" s="56">
        <f t="shared" si="9"/>
        <v>0</v>
      </c>
      <c r="H21" s="313"/>
      <c r="I21" s="303"/>
      <c r="J21" s="56">
        <f t="shared" si="10"/>
        <v>0</v>
      </c>
      <c r="K21" s="303"/>
      <c r="L21" s="303"/>
      <c r="M21" s="303"/>
      <c r="N21" s="304"/>
      <c r="O21" s="12">
        <f>INDEX(Tabellenwerte!$C$54:$C$104,A21)</f>
        <v>1</v>
      </c>
      <c r="P21" s="12">
        <f t="shared" si="11"/>
        <v>0</v>
      </c>
      <c r="Q21" s="12">
        <f>INDEX(Tabellenwerte!$H$54:$H$104,'Pflanzliche Nährstoffoutput'!O21)*'Pflanzliche Nährstoffoutput'!P21/100</f>
        <v>0</v>
      </c>
      <c r="R21" s="12">
        <f>INDEX(Tabellenwerte!$I$54:$I$104,'Pflanzliche Nährstoffoutput'!O21)*'Pflanzliche Nährstoffoutput'!P21/100</f>
        <v>0</v>
      </c>
      <c r="S21" s="12">
        <f>INDEX(Tabellenwerte!$J$54:$J$104,'Pflanzliche Nährstoffoutput'!O21)*'Pflanzliche Nährstoffoutput'!P21/100</f>
        <v>0</v>
      </c>
      <c r="T21" s="12">
        <f>INDEX(Tabellenwerte!$L$54:$L$104,'Pflanzliche Nährstoffoutput'!O21)*'Pflanzliche Nährstoffoutput'!P21/100</f>
        <v>0</v>
      </c>
      <c r="U21" s="12">
        <f>INDEX(Tabellenwerte!$M$54:$M$104,'Pflanzliche Nährstoffoutput'!O21)*'Pflanzliche Nährstoffoutput'!P21/100</f>
        <v>0</v>
      </c>
      <c r="V21" s="12">
        <f>INDEX(Tabellenwerte!$C$54:$C$104,A21)</f>
        <v>1</v>
      </c>
      <c r="W21" s="12">
        <f t="shared" si="0"/>
        <v>0</v>
      </c>
      <c r="X21" s="12">
        <f>INDEX(Tabellenwerte!$H$54:$H$104,'Pflanzliche Nährstoffoutput'!V21)*'Pflanzliche Nährstoffoutput'!W21/100</f>
        <v>0</v>
      </c>
      <c r="Y21" s="12">
        <f>INDEX(Tabellenwerte!$I$54:$I$104,'Pflanzliche Nährstoffoutput'!V21)*'Pflanzliche Nährstoffoutput'!W21/100</f>
        <v>0</v>
      </c>
      <c r="Z21" s="12">
        <f>INDEX(Tabellenwerte!$J$54:$J$104,'Pflanzliche Nährstoffoutput'!V21)*'Pflanzliche Nährstoffoutput'!W21/100</f>
        <v>0</v>
      </c>
      <c r="AA21" s="12">
        <f>INDEX(Tabellenwerte!$L$54:$L$104,'Pflanzliche Nährstoffoutput'!V21)*'Pflanzliche Nährstoffoutput'!W21/100</f>
        <v>0</v>
      </c>
      <c r="AB21" s="12">
        <f>INDEX(Tabellenwerte!$M$54:$M$104,'Pflanzliche Nährstoffoutput'!V21)*'Pflanzliche Nährstoffoutput'!W21/100</f>
        <v>0</v>
      </c>
      <c r="AC21" s="12">
        <f>INDEX(Tabellenwerte!$C$54:$C$104,A21)</f>
        <v>1</v>
      </c>
      <c r="AD21" s="12">
        <f t="shared" si="1"/>
        <v>0</v>
      </c>
      <c r="AE21" s="12">
        <f>INDEX(Tabellenwerte!$H$54:$H$104,'Pflanzliche Nährstoffoutput'!AC21)*'Pflanzliche Nährstoffoutput'!AD21/100</f>
        <v>0</v>
      </c>
      <c r="AF21" s="12">
        <f>INDEX(Tabellenwerte!$I$54:$I$104,'Pflanzliche Nährstoffoutput'!AC21)*'Pflanzliche Nährstoffoutput'!AD21/100</f>
        <v>0</v>
      </c>
      <c r="AG21" s="12">
        <f>INDEX(Tabellenwerte!$J$54:$J$104,'Pflanzliche Nährstoffoutput'!AC21)*'Pflanzliche Nährstoffoutput'!AD21/100</f>
        <v>0</v>
      </c>
      <c r="AH21" s="12">
        <f>INDEX(Tabellenwerte!$L$54:$L$104,'Pflanzliche Nährstoffoutput'!AC21)*'Pflanzliche Nährstoffoutput'!AD21/100</f>
        <v>0</v>
      </c>
      <c r="AI21" s="12">
        <f>INDEX(Tabellenwerte!$M$54:$M$104,'Pflanzliche Nährstoffoutput'!AC21)*'Pflanzliche Nährstoffoutput'!AD21/100</f>
        <v>0</v>
      </c>
      <c r="AJ21" s="15">
        <f t="shared" si="2"/>
        <v>0</v>
      </c>
      <c r="AK21" s="12">
        <f t="shared" si="3"/>
        <v>0</v>
      </c>
      <c r="AL21" s="12">
        <f t="shared" si="4"/>
        <v>0</v>
      </c>
      <c r="AM21" s="12">
        <f t="shared" si="5"/>
        <v>0</v>
      </c>
      <c r="AN21" s="12">
        <f t="shared" si="6"/>
        <v>0</v>
      </c>
      <c r="AO21" s="12">
        <f t="shared" si="7"/>
        <v>0</v>
      </c>
    </row>
    <row r="22" spans="1:41" ht="20" customHeight="1" thickBot="1" x14ac:dyDescent="0.35">
      <c r="A22" s="63">
        <v>1</v>
      </c>
      <c r="B22" s="313"/>
      <c r="C22" s="313"/>
      <c r="D22" s="56">
        <f t="shared" si="8"/>
        <v>0</v>
      </c>
      <c r="E22" s="313"/>
      <c r="F22" s="303"/>
      <c r="G22" s="56">
        <f t="shared" si="9"/>
        <v>0</v>
      </c>
      <c r="H22" s="313"/>
      <c r="I22" s="303"/>
      <c r="J22" s="56">
        <f t="shared" si="10"/>
        <v>0</v>
      </c>
      <c r="K22" s="303"/>
      <c r="L22" s="303"/>
      <c r="M22" s="303"/>
      <c r="N22" s="304"/>
      <c r="O22" s="12">
        <f>INDEX(Tabellenwerte!$C$54:$C$104,A22)</f>
        <v>1</v>
      </c>
      <c r="P22" s="12">
        <f t="shared" si="11"/>
        <v>0</v>
      </c>
      <c r="Q22" s="12">
        <f>INDEX(Tabellenwerte!$H$54:$H$104,'Pflanzliche Nährstoffoutput'!O22)*'Pflanzliche Nährstoffoutput'!P22/100</f>
        <v>0</v>
      </c>
      <c r="R22" s="12">
        <f>INDEX(Tabellenwerte!$I$54:$I$104,'Pflanzliche Nährstoffoutput'!O22)*'Pflanzliche Nährstoffoutput'!P22/100</f>
        <v>0</v>
      </c>
      <c r="S22" s="12">
        <f>INDEX(Tabellenwerte!$J$54:$J$104,'Pflanzliche Nährstoffoutput'!O22)*'Pflanzliche Nährstoffoutput'!P22/100</f>
        <v>0</v>
      </c>
      <c r="T22" s="12">
        <f>INDEX(Tabellenwerte!$L$54:$L$104,'Pflanzliche Nährstoffoutput'!O22)*'Pflanzliche Nährstoffoutput'!P22/100</f>
        <v>0</v>
      </c>
      <c r="U22" s="12">
        <f>INDEX(Tabellenwerte!$M$54:$M$104,'Pflanzliche Nährstoffoutput'!O22)*'Pflanzliche Nährstoffoutput'!P22/100</f>
        <v>0</v>
      </c>
      <c r="V22" s="12">
        <f>INDEX(Tabellenwerte!$C$54:$C$104,A22)</f>
        <v>1</v>
      </c>
      <c r="W22" s="12">
        <f t="shared" si="0"/>
        <v>0</v>
      </c>
      <c r="X22" s="12">
        <f>INDEX(Tabellenwerte!$H$54:$H$104,'Pflanzliche Nährstoffoutput'!V22)*'Pflanzliche Nährstoffoutput'!W22/100</f>
        <v>0</v>
      </c>
      <c r="Y22" s="12">
        <f>INDEX(Tabellenwerte!$I$54:$I$104,'Pflanzliche Nährstoffoutput'!V22)*'Pflanzliche Nährstoffoutput'!W22/100</f>
        <v>0</v>
      </c>
      <c r="Z22" s="12">
        <f>INDEX(Tabellenwerte!$J$54:$J$104,'Pflanzliche Nährstoffoutput'!V22)*'Pflanzliche Nährstoffoutput'!W22/100</f>
        <v>0</v>
      </c>
      <c r="AA22" s="12">
        <f>INDEX(Tabellenwerte!$L$54:$L$104,'Pflanzliche Nährstoffoutput'!V22)*'Pflanzliche Nährstoffoutput'!W22/100</f>
        <v>0</v>
      </c>
      <c r="AB22" s="12">
        <f>INDEX(Tabellenwerte!$M$54:$M$104,'Pflanzliche Nährstoffoutput'!V22)*'Pflanzliche Nährstoffoutput'!W22/100</f>
        <v>0</v>
      </c>
      <c r="AC22" s="12">
        <f>INDEX(Tabellenwerte!$C$54:$C$104,A22)</f>
        <v>1</v>
      </c>
      <c r="AD22" s="12">
        <f t="shared" si="1"/>
        <v>0</v>
      </c>
      <c r="AE22" s="12">
        <f>INDEX(Tabellenwerte!$H$54:$H$104,'Pflanzliche Nährstoffoutput'!AC22)*'Pflanzliche Nährstoffoutput'!AD22/100</f>
        <v>0</v>
      </c>
      <c r="AF22" s="12">
        <f>INDEX(Tabellenwerte!$I$54:$I$104,'Pflanzliche Nährstoffoutput'!AC22)*'Pflanzliche Nährstoffoutput'!AD22/100</f>
        <v>0</v>
      </c>
      <c r="AG22" s="12">
        <f>INDEX(Tabellenwerte!$J$54:$J$104,'Pflanzliche Nährstoffoutput'!AC22)*'Pflanzliche Nährstoffoutput'!AD22/100</f>
        <v>0</v>
      </c>
      <c r="AH22" s="12">
        <f>INDEX(Tabellenwerte!$L$54:$L$104,'Pflanzliche Nährstoffoutput'!AC22)*'Pflanzliche Nährstoffoutput'!AD22/100</f>
        <v>0</v>
      </c>
      <c r="AI22" s="12">
        <f>INDEX(Tabellenwerte!$M$54:$M$104,'Pflanzliche Nährstoffoutput'!AC22)*'Pflanzliche Nährstoffoutput'!AD22/100</f>
        <v>0</v>
      </c>
      <c r="AJ22" s="15">
        <f t="shared" si="2"/>
        <v>0</v>
      </c>
      <c r="AK22" s="12">
        <f t="shared" si="3"/>
        <v>0</v>
      </c>
      <c r="AL22" s="12">
        <f t="shared" si="4"/>
        <v>0</v>
      </c>
      <c r="AM22" s="12">
        <f t="shared" si="5"/>
        <v>0</v>
      </c>
      <c r="AN22" s="12">
        <f t="shared" si="6"/>
        <v>0</v>
      </c>
      <c r="AO22" s="12">
        <f t="shared" si="7"/>
        <v>0</v>
      </c>
    </row>
    <row r="23" spans="1:41" ht="20" customHeight="1" thickBot="1" x14ac:dyDescent="0.35">
      <c r="A23" s="63">
        <v>1</v>
      </c>
      <c r="B23" s="313"/>
      <c r="C23" s="313"/>
      <c r="D23" s="56">
        <f t="shared" si="8"/>
        <v>0</v>
      </c>
      <c r="E23" s="313"/>
      <c r="F23" s="303"/>
      <c r="G23" s="56">
        <f t="shared" si="9"/>
        <v>0</v>
      </c>
      <c r="H23" s="313"/>
      <c r="I23" s="303"/>
      <c r="J23" s="56">
        <f t="shared" si="10"/>
        <v>0</v>
      </c>
      <c r="K23" s="303"/>
      <c r="L23" s="303"/>
      <c r="M23" s="303"/>
      <c r="N23" s="304"/>
      <c r="O23" s="12">
        <f>INDEX(Tabellenwerte!$C$54:$C$104,A23)</f>
        <v>1</v>
      </c>
      <c r="P23" s="12">
        <f t="shared" si="11"/>
        <v>0</v>
      </c>
      <c r="Q23" s="12">
        <f>INDEX(Tabellenwerte!$H$54:$H$104,'Pflanzliche Nährstoffoutput'!O23)*'Pflanzliche Nährstoffoutput'!P23/100</f>
        <v>0</v>
      </c>
      <c r="R23" s="12">
        <f>INDEX(Tabellenwerte!$I$54:$I$104,'Pflanzliche Nährstoffoutput'!O23)*'Pflanzliche Nährstoffoutput'!P23/100</f>
        <v>0</v>
      </c>
      <c r="S23" s="12">
        <f>INDEX(Tabellenwerte!$J$54:$J$104,'Pflanzliche Nährstoffoutput'!O23)*'Pflanzliche Nährstoffoutput'!P23/100</f>
        <v>0</v>
      </c>
      <c r="T23" s="12">
        <f>INDEX(Tabellenwerte!$L$54:$L$104,'Pflanzliche Nährstoffoutput'!O23)*'Pflanzliche Nährstoffoutput'!P23/100</f>
        <v>0</v>
      </c>
      <c r="U23" s="12">
        <f>INDEX(Tabellenwerte!$M$54:$M$104,'Pflanzliche Nährstoffoutput'!O23)*'Pflanzliche Nährstoffoutput'!P23/100</f>
        <v>0</v>
      </c>
      <c r="V23" s="12">
        <f>INDEX(Tabellenwerte!$C$54:$C$104,A23)</f>
        <v>1</v>
      </c>
      <c r="W23" s="12">
        <f t="shared" si="0"/>
        <v>0</v>
      </c>
      <c r="X23" s="12">
        <f>INDEX(Tabellenwerte!$H$54:$H$104,'Pflanzliche Nährstoffoutput'!V23)*'Pflanzliche Nährstoffoutput'!W23/100</f>
        <v>0</v>
      </c>
      <c r="Y23" s="12">
        <f>INDEX(Tabellenwerte!$I$54:$I$104,'Pflanzliche Nährstoffoutput'!V23)*'Pflanzliche Nährstoffoutput'!W23/100</f>
        <v>0</v>
      </c>
      <c r="Z23" s="12">
        <f>INDEX(Tabellenwerte!$J$54:$J$104,'Pflanzliche Nährstoffoutput'!V23)*'Pflanzliche Nährstoffoutput'!W23/100</f>
        <v>0</v>
      </c>
      <c r="AA23" s="12">
        <f>INDEX(Tabellenwerte!$L$54:$L$104,'Pflanzliche Nährstoffoutput'!V23)*'Pflanzliche Nährstoffoutput'!W23/100</f>
        <v>0</v>
      </c>
      <c r="AB23" s="12">
        <f>INDEX(Tabellenwerte!$M$54:$M$104,'Pflanzliche Nährstoffoutput'!V23)*'Pflanzliche Nährstoffoutput'!W23/100</f>
        <v>0</v>
      </c>
      <c r="AC23" s="12">
        <f>INDEX(Tabellenwerte!$C$54:$C$104,A23)</f>
        <v>1</v>
      </c>
      <c r="AD23" s="12">
        <f t="shared" si="1"/>
        <v>0</v>
      </c>
      <c r="AE23" s="12">
        <f>INDEX(Tabellenwerte!$H$54:$H$104,'Pflanzliche Nährstoffoutput'!AC23)*'Pflanzliche Nährstoffoutput'!AD23/100</f>
        <v>0</v>
      </c>
      <c r="AF23" s="12">
        <f>INDEX(Tabellenwerte!$I$54:$I$104,'Pflanzliche Nährstoffoutput'!AC23)*'Pflanzliche Nährstoffoutput'!AD23/100</f>
        <v>0</v>
      </c>
      <c r="AG23" s="12">
        <f>INDEX(Tabellenwerte!$J$54:$J$104,'Pflanzliche Nährstoffoutput'!AC23)*'Pflanzliche Nährstoffoutput'!AD23/100</f>
        <v>0</v>
      </c>
      <c r="AH23" s="12">
        <f>INDEX(Tabellenwerte!$L$54:$L$104,'Pflanzliche Nährstoffoutput'!AC23)*'Pflanzliche Nährstoffoutput'!AD23/100</f>
        <v>0</v>
      </c>
      <c r="AI23" s="12">
        <f>INDEX(Tabellenwerte!$M$54:$M$104,'Pflanzliche Nährstoffoutput'!AC23)*'Pflanzliche Nährstoffoutput'!AD23/100</f>
        <v>0</v>
      </c>
      <c r="AJ23" s="15">
        <f t="shared" si="2"/>
        <v>0</v>
      </c>
      <c r="AK23" s="12">
        <f t="shared" si="3"/>
        <v>0</v>
      </c>
      <c r="AL23" s="12">
        <f t="shared" si="4"/>
        <v>0</v>
      </c>
      <c r="AM23" s="12">
        <f t="shared" si="5"/>
        <v>0</v>
      </c>
      <c r="AN23" s="12">
        <f t="shared" si="6"/>
        <v>0</v>
      </c>
      <c r="AO23" s="12">
        <f t="shared" si="7"/>
        <v>0</v>
      </c>
    </row>
    <row r="24" spans="1:41" ht="20" customHeight="1" thickBot="1" x14ac:dyDescent="0.35">
      <c r="A24" s="63">
        <v>1</v>
      </c>
      <c r="B24" s="313"/>
      <c r="C24" s="313"/>
      <c r="D24" s="56">
        <f t="shared" si="8"/>
        <v>0</v>
      </c>
      <c r="E24" s="313"/>
      <c r="F24" s="303"/>
      <c r="G24" s="56">
        <f t="shared" si="9"/>
        <v>0</v>
      </c>
      <c r="H24" s="313"/>
      <c r="I24" s="303"/>
      <c r="J24" s="56">
        <f t="shared" si="10"/>
        <v>0</v>
      </c>
      <c r="K24" s="303"/>
      <c r="L24" s="303"/>
      <c r="M24" s="303"/>
      <c r="N24" s="304"/>
      <c r="O24" s="12">
        <f>INDEX(Tabellenwerte!$C$54:$C$104,A24)</f>
        <v>1</v>
      </c>
      <c r="P24" s="12">
        <f t="shared" si="11"/>
        <v>0</v>
      </c>
      <c r="Q24" s="12">
        <f>INDEX(Tabellenwerte!$H$54:$H$104,'Pflanzliche Nährstoffoutput'!O24)*'Pflanzliche Nährstoffoutput'!P24/100</f>
        <v>0</v>
      </c>
      <c r="R24" s="12">
        <f>INDEX(Tabellenwerte!$I$54:$I$104,'Pflanzliche Nährstoffoutput'!O24)*'Pflanzliche Nährstoffoutput'!P24/100</f>
        <v>0</v>
      </c>
      <c r="S24" s="12">
        <f>INDEX(Tabellenwerte!$J$54:$J$104,'Pflanzliche Nährstoffoutput'!O24)*'Pflanzliche Nährstoffoutput'!P24/100</f>
        <v>0</v>
      </c>
      <c r="T24" s="12">
        <f>INDEX(Tabellenwerte!$L$54:$L$104,'Pflanzliche Nährstoffoutput'!O24)*'Pflanzliche Nährstoffoutput'!P24/100</f>
        <v>0</v>
      </c>
      <c r="U24" s="12">
        <f>INDEX(Tabellenwerte!$M$54:$M$104,'Pflanzliche Nährstoffoutput'!O24)*'Pflanzliche Nährstoffoutput'!P24/100</f>
        <v>0</v>
      </c>
      <c r="V24" s="12">
        <f>INDEX(Tabellenwerte!$C$54:$C$104,A24)</f>
        <v>1</v>
      </c>
      <c r="W24" s="12">
        <f t="shared" si="0"/>
        <v>0</v>
      </c>
      <c r="X24" s="12">
        <f>INDEX(Tabellenwerte!$H$54:$H$104,'Pflanzliche Nährstoffoutput'!V24)*'Pflanzliche Nährstoffoutput'!W24/100</f>
        <v>0</v>
      </c>
      <c r="Y24" s="12">
        <f>INDEX(Tabellenwerte!$I$54:$I$104,'Pflanzliche Nährstoffoutput'!V24)*'Pflanzliche Nährstoffoutput'!W24/100</f>
        <v>0</v>
      </c>
      <c r="Z24" s="12">
        <f>INDEX(Tabellenwerte!$J$54:$J$104,'Pflanzliche Nährstoffoutput'!V24)*'Pflanzliche Nährstoffoutput'!W24/100</f>
        <v>0</v>
      </c>
      <c r="AA24" s="12">
        <f>INDEX(Tabellenwerte!$L$54:$L$104,'Pflanzliche Nährstoffoutput'!V24)*'Pflanzliche Nährstoffoutput'!W24/100</f>
        <v>0</v>
      </c>
      <c r="AB24" s="12">
        <f>INDEX(Tabellenwerte!$M$54:$M$104,'Pflanzliche Nährstoffoutput'!V24)*'Pflanzliche Nährstoffoutput'!W24/100</f>
        <v>0</v>
      </c>
      <c r="AC24" s="12">
        <f>INDEX(Tabellenwerte!$C$54:$C$104,A24)</f>
        <v>1</v>
      </c>
      <c r="AD24" s="12">
        <f t="shared" si="1"/>
        <v>0</v>
      </c>
      <c r="AE24" s="12">
        <f>INDEX(Tabellenwerte!$H$54:$H$104,'Pflanzliche Nährstoffoutput'!AC24)*'Pflanzliche Nährstoffoutput'!AD24/100</f>
        <v>0</v>
      </c>
      <c r="AF24" s="12">
        <f>INDEX(Tabellenwerte!$I$54:$I$104,'Pflanzliche Nährstoffoutput'!AC24)*'Pflanzliche Nährstoffoutput'!AD24/100</f>
        <v>0</v>
      </c>
      <c r="AG24" s="12">
        <f>INDEX(Tabellenwerte!$J$54:$J$104,'Pflanzliche Nährstoffoutput'!AC24)*'Pflanzliche Nährstoffoutput'!AD24/100</f>
        <v>0</v>
      </c>
      <c r="AH24" s="12">
        <f>INDEX(Tabellenwerte!$L$54:$L$104,'Pflanzliche Nährstoffoutput'!AC24)*'Pflanzliche Nährstoffoutput'!AD24/100</f>
        <v>0</v>
      </c>
      <c r="AI24" s="12">
        <f>INDEX(Tabellenwerte!$M$54:$M$104,'Pflanzliche Nährstoffoutput'!AC24)*'Pflanzliche Nährstoffoutput'!AD24/100</f>
        <v>0</v>
      </c>
      <c r="AJ24" s="15">
        <f t="shared" si="2"/>
        <v>0</v>
      </c>
      <c r="AK24" s="12">
        <f t="shared" si="3"/>
        <v>0</v>
      </c>
      <c r="AL24" s="12">
        <f t="shared" si="4"/>
        <v>0</v>
      </c>
      <c r="AM24" s="12">
        <f t="shared" si="5"/>
        <v>0</v>
      </c>
      <c r="AN24" s="12">
        <f t="shared" si="6"/>
        <v>0</v>
      </c>
      <c r="AO24" s="12">
        <f t="shared" si="7"/>
        <v>0</v>
      </c>
    </row>
    <row r="25" spans="1:41" ht="20" customHeight="1" thickBot="1" x14ac:dyDescent="0.35">
      <c r="A25" s="63">
        <v>1</v>
      </c>
      <c r="B25" s="313"/>
      <c r="C25" s="313"/>
      <c r="D25" s="56">
        <f t="shared" si="8"/>
        <v>0</v>
      </c>
      <c r="E25" s="313"/>
      <c r="F25" s="303"/>
      <c r="G25" s="56">
        <f t="shared" si="9"/>
        <v>0</v>
      </c>
      <c r="H25" s="313"/>
      <c r="I25" s="303"/>
      <c r="J25" s="56">
        <f t="shared" si="10"/>
        <v>0</v>
      </c>
      <c r="K25" s="303"/>
      <c r="L25" s="303"/>
      <c r="M25" s="303"/>
      <c r="N25" s="304"/>
      <c r="O25" s="12">
        <f>INDEX(Tabellenwerte!$C$54:$C$104,A25)</f>
        <v>1</v>
      </c>
      <c r="P25" s="12">
        <f t="shared" si="11"/>
        <v>0</v>
      </c>
      <c r="Q25" s="12">
        <f>INDEX(Tabellenwerte!$H$54:$H$104,'Pflanzliche Nährstoffoutput'!O25)*'Pflanzliche Nährstoffoutput'!P25/100</f>
        <v>0</v>
      </c>
      <c r="R25" s="12">
        <f>INDEX(Tabellenwerte!$I$54:$I$104,'Pflanzliche Nährstoffoutput'!O25)*'Pflanzliche Nährstoffoutput'!P25/100</f>
        <v>0</v>
      </c>
      <c r="S25" s="12">
        <f>INDEX(Tabellenwerte!$J$54:$J$104,'Pflanzliche Nährstoffoutput'!O25)*'Pflanzliche Nährstoffoutput'!P25/100</f>
        <v>0</v>
      </c>
      <c r="T25" s="12">
        <f>INDEX(Tabellenwerte!$L$54:$L$104,'Pflanzliche Nährstoffoutput'!O25)*'Pflanzliche Nährstoffoutput'!P25/100</f>
        <v>0</v>
      </c>
      <c r="U25" s="12">
        <f>INDEX(Tabellenwerte!$M$54:$M$104,'Pflanzliche Nährstoffoutput'!O25)*'Pflanzliche Nährstoffoutput'!P25/100</f>
        <v>0</v>
      </c>
      <c r="V25" s="12">
        <f>INDEX(Tabellenwerte!$C$54:$C$104,A25)</f>
        <v>1</v>
      </c>
      <c r="W25" s="12">
        <f t="shared" si="0"/>
        <v>0</v>
      </c>
      <c r="X25" s="12">
        <f>INDEX(Tabellenwerte!$H$54:$H$104,'Pflanzliche Nährstoffoutput'!V25)*'Pflanzliche Nährstoffoutput'!W25/100</f>
        <v>0</v>
      </c>
      <c r="Y25" s="12">
        <f>INDEX(Tabellenwerte!$I$54:$I$104,'Pflanzliche Nährstoffoutput'!V25)*'Pflanzliche Nährstoffoutput'!W25/100</f>
        <v>0</v>
      </c>
      <c r="Z25" s="12">
        <f>INDEX(Tabellenwerte!$J$54:$J$104,'Pflanzliche Nährstoffoutput'!V25)*'Pflanzliche Nährstoffoutput'!W25/100</f>
        <v>0</v>
      </c>
      <c r="AA25" s="12">
        <f>INDEX(Tabellenwerte!$L$54:$L$104,'Pflanzliche Nährstoffoutput'!V25)*'Pflanzliche Nährstoffoutput'!W25/100</f>
        <v>0</v>
      </c>
      <c r="AB25" s="12">
        <f>INDEX(Tabellenwerte!$M$54:$M$104,'Pflanzliche Nährstoffoutput'!V25)*'Pflanzliche Nährstoffoutput'!W25/100</f>
        <v>0</v>
      </c>
      <c r="AC25" s="12">
        <f>INDEX(Tabellenwerte!$C$54:$C$104,A25)</f>
        <v>1</v>
      </c>
      <c r="AD25" s="12">
        <f t="shared" si="1"/>
        <v>0</v>
      </c>
      <c r="AE25" s="12">
        <f>INDEX(Tabellenwerte!$H$54:$H$104,'Pflanzliche Nährstoffoutput'!AC25)*'Pflanzliche Nährstoffoutput'!AD25/100</f>
        <v>0</v>
      </c>
      <c r="AF25" s="12">
        <f>INDEX(Tabellenwerte!$I$54:$I$104,'Pflanzliche Nährstoffoutput'!AC25)*'Pflanzliche Nährstoffoutput'!AD25/100</f>
        <v>0</v>
      </c>
      <c r="AG25" s="12">
        <f>INDEX(Tabellenwerte!$J$54:$J$104,'Pflanzliche Nährstoffoutput'!AC25)*'Pflanzliche Nährstoffoutput'!AD25/100</f>
        <v>0</v>
      </c>
      <c r="AH25" s="12">
        <f>INDEX(Tabellenwerte!$L$54:$L$104,'Pflanzliche Nährstoffoutput'!AC25)*'Pflanzliche Nährstoffoutput'!AD25/100</f>
        <v>0</v>
      </c>
      <c r="AI25" s="12">
        <f>INDEX(Tabellenwerte!$M$54:$M$104,'Pflanzliche Nährstoffoutput'!AC25)*'Pflanzliche Nährstoffoutput'!AD25/100</f>
        <v>0</v>
      </c>
      <c r="AJ25" s="15">
        <f t="shared" si="2"/>
        <v>0</v>
      </c>
      <c r="AK25" s="12">
        <f t="shared" si="3"/>
        <v>0</v>
      </c>
      <c r="AL25" s="12">
        <f t="shared" si="4"/>
        <v>0</v>
      </c>
      <c r="AM25" s="12">
        <f t="shared" si="5"/>
        <v>0</v>
      </c>
      <c r="AN25" s="12">
        <f t="shared" si="6"/>
        <v>0</v>
      </c>
      <c r="AO25" s="12">
        <f t="shared" si="7"/>
        <v>0</v>
      </c>
    </row>
    <row r="26" spans="1:41" ht="20" customHeight="1" thickBot="1" x14ac:dyDescent="0.35">
      <c r="A26" s="63">
        <v>1</v>
      </c>
      <c r="B26" s="313"/>
      <c r="C26" s="313"/>
      <c r="D26" s="56">
        <f t="shared" si="8"/>
        <v>0</v>
      </c>
      <c r="E26" s="313"/>
      <c r="F26" s="303"/>
      <c r="G26" s="56">
        <f t="shared" si="9"/>
        <v>0</v>
      </c>
      <c r="H26" s="313"/>
      <c r="I26" s="303"/>
      <c r="J26" s="56">
        <f t="shared" si="10"/>
        <v>0</v>
      </c>
      <c r="K26" s="303"/>
      <c r="L26" s="303"/>
      <c r="M26" s="303"/>
      <c r="N26" s="304"/>
      <c r="O26" s="12">
        <f>INDEX(Tabellenwerte!$C$54:$C$104,A26)</f>
        <v>1</v>
      </c>
      <c r="P26" s="12">
        <f t="shared" si="11"/>
        <v>0</v>
      </c>
      <c r="Q26" s="12">
        <f>INDEX(Tabellenwerte!$H$54:$H$104,'Pflanzliche Nährstoffoutput'!O26)*'Pflanzliche Nährstoffoutput'!P26/100</f>
        <v>0</v>
      </c>
      <c r="R26" s="12">
        <f>INDEX(Tabellenwerte!$I$54:$I$104,'Pflanzliche Nährstoffoutput'!O26)*'Pflanzliche Nährstoffoutput'!P26/100</f>
        <v>0</v>
      </c>
      <c r="S26" s="12">
        <f>INDEX(Tabellenwerte!$J$54:$J$104,'Pflanzliche Nährstoffoutput'!O26)*'Pflanzliche Nährstoffoutput'!P26/100</f>
        <v>0</v>
      </c>
      <c r="T26" s="12">
        <f>INDEX(Tabellenwerte!$L$54:$L$104,'Pflanzliche Nährstoffoutput'!O26)*'Pflanzliche Nährstoffoutput'!P26/100</f>
        <v>0</v>
      </c>
      <c r="U26" s="12">
        <f>INDEX(Tabellenwerte!$M$54:$M$104,'Pflanzliche Nährstoffoutput'!O26)*'Pflanzliche Nährstoffoutput'!P26/100</f>
        <v>0</v>
      </c>
      <c r="V26" s="12">
        <f>INDEX(Tabellenwerte!$C$54:$C$104,A26)</f>
        <v>1</v>
      </c>
      <c r="W26" s="12">
        <f t="shared" si="0"/>
        <v>0</v>
      </c>
      <c r="X26" s="12">
        <f>INDEX(Tabellenwerte!$H$54:$H$104,'Pflanzliche Nährstoffoutput'!V26)*'Pflanzliche Nährstoffoutput'!W26/100</f>
        <v>0</v>
      </c>
      <c r="Y26" s="12">
        <f>INDEX(Tabellenwerte!$I$54:$I$104,'Pflanzliche Nährstoffoutput'!V26)*'Pflanzliche Nährstoffoutput'!W26/100</f>
        <v>0</v>
      </c>
      <c r="Z26" s="12">
        <f>INDEX(Tabellenwerte!$J$54:$J$104,'Pflanzliche Nährstoffoutput'!V26)*'Pflanzliche Nährstoffoutput'!W26/100</f>
        <v>0</v>
      </c>
      <c r="AA26" s="12">
        <f>INDEX(Tabellenwerte!$L$54:$L$104,'Pflanzliche Nährstoffoutput'!V26)*'Pflanzliche Nährstoffoutput'!W26/100</f>
        <v>0</v>
      </c>
      <c r="AB26" s="12">
        <f>INDEX(Tabellenwerte!$M$54:$M$104,'Pflanzliche Nährstoffoutput'!V26)*'Pflanzliche Nährstoffoutput'!W26/100</f>
        <v>0</v>
      </c>
      <c r="AC26" s="12">
        <f>INDEX(Tabellenwerte!$C$54:$C$104,A26)</f>
        <v>1</v>
      </c>
      <c r="AD26" s="12">
        <f t="shared" si="1"/>
        <v>0</v>
      </c>
      <c r="AE26" s="12">
        <f>INDEX(Tabellenwerte!$H$54:$H$104,'Pflanzliche Nährstoffoutput'!AC26)*'Pflanzliche Nährstoffoutput'!AD26/100</f>
        <v>0</v>
      </c>
      <c r="AF26" s="12">
        <f>INDEX(Tabellenwerte!$I$54:$I$104,'Pflanzliche Nährstoffoutput'!AC26)*'Pflanzliche Nährstoffoutput'!AD26/100</f>
        <v>0</v>
      </c>
      <c r="AG26" s="12">
        <f>INDEX(Tabellenwerte!$J$54:$J$104,'Pflanzliche Nährstoffoutput'!AC26)*'Pflanzliche Nährstoffoutput'!AD26/100</f>
        <v>0</v>
      </c>
      <c r="AH26" s="12">
        <f>INDEX(Tabellenwerte!$L$54:$L$104,'Pflanzliche Nährstoffoutput'!AC26)*'Pflanzliche Nährstoffoutput'!AD26/100</f>
        <v>0</v>
      </c>
      <c r="AI26" s="12">
        <f>INDEX(Tabellenwerte!$M$54:$M$104,'Pflanzliche Nährstoffoutput'!AC26)*'Pflanzliche Nährstoffoutput'!AD26/100</f>
        <v>0</v>
      </c>
      <c r="AJ26" s="15">
        <f t="shared" si="2"/>
        <v>0</v>
      </c>
      <c r="AK26" s="12">
        <f t="shared" si="3"/>
        <v>0</v>
      </c>
      <c r="AL26" s="12">
        <f t="shared" si="4"/>
        <v>0</v>
      </c>
      <c r="AM26" s="12">
        <f t="shared" si="5"/>
        <v>0</v>
      </c>
      <c r="AN26" s="12">
        <f t="shared" si="6"/>
        <v>0</v>
      </c>
      <c r="AO26" s="12">
        <f t="shared" si="7"/>
        <v>0</v>
      </c>
    </row>
    <row r="27" spans="1:41" ht="20" customHeight="1" thickBot="1" x14ac:dyDescent="0.35">
      <c r="A27" s="63">
        <v>1</v>
      </c>
      <c r="B27" s="313"/>
      <c r="C27" s="303"/>
      <c r="D27" s="56">
        <f t="shared" si="8"/>
        <v>0</v>
      </c>
      <c r="E27" s="313"/>
      <c r="F27" s="303"/>
      <c r="G27" s="56">
        <f t="shared" si="9"/>
        <v>0</v>
      </c>
      <c r="H27" s="313"/>
      <c r="I27" s="303"/>
      <c r="J27" s="56">
        <f t="shared" si="10"/>
        <v>0</v>
      </c>
      <c r="K27" s="303"/>
      <c r="L27" s="303"/>
      <c r="M27" s="303"/>
      <c r="N27" s="304"/>
      <c r="O27" s="12">
        <f>INDEX(Tabellenwerte!$C$54:$C$104,A27)</f>
        <v>1</v>
      </c>
      <c r="P27" s="12">
        <f t="shared" si="11"/>
        <v>0</v>
      </c>
      <c r="Q27" s="12">
        <f>INDEX(Tabellenwerte!$H$54:$H$104,'Pflanzliche Nährstoffoutput'!O27)*'Pflanzliche Nährstoffoutput'!P27/100</f>
        <v>0</v>
      </c>
      <c r="R27" s="12">
        <f>INDEX(Tabellenwerte!$I$54:$I$104,'Pflanzliche Nährstoffoutput'!O27)*'Pflanzliche Nährstoffoutput'!P27/100</f>
        <v>0</v>
      </c>
      <c r="S27" s="12">
        <f>INDEX(Tabellenwerte!$J$54:$J$104,'Pflanzliche Nährstoffoutput'!O27)*'Pflanzliche Nährstoffoutput'!P27/100</f>
        <v>0</v>
      </c>
      <c r="T27" s="12">
        <f>INDEX(Tabellenwerte!$L$54:$L$104,'Pflanzliche Nährstoffoutput'!O27)*'Pflanzliche Nährstoffoutput'!P27/100</f>
        <v>0</v>
      </c>
      <c r="U27" s="12">
        <f>INDEX(Tabellenwerte!$M$54:$M$104,'Pflanzliche Nährstoffoutput'!O27)*'Pflanzliche Nährstoffoutput'!P27/100</f>
        <v>0</v>
      </c>
      <c r="V27" s="12">
        <f>INDEX(Tabellenwerte!$C$54:$C$104,A27)</f>
        <v>1</v>
      </c>
      <c r="W27" s="12">
        <f t="shared" si="0"/>
        <v>0</v>
      </c>
      <c r="X27" s="12">
        <f>INDEX(Tabellenwerte!$H$54:$H$104,'Pflanzliche Nährstoffoutput'!V27)*'Pflanzliche Nährstoffoutput'!W27/100</f>
        <v>0</v>
      </c>
      <c r="Y27" s="12">
        <f>INDEX(Tabellenwerte!$I$54:$I$104,'Pflanzliche Nährstoffoutput'!V27)*'Pflanzliche Nährstoffoutput'!W27/100</f>
        <v>0</v>
      </c>
      <c r="Z27" s="12">
        <f>INDEX(Tabellenwerte!$J$54:$J$104,'Pflanzliche Nährstoffoutput'!V27)*'Pflanzliche Nährstoffoutput'!W27/100</f>
        <v>0</v>
      </c>
      <c r="AA27" s="12">
        <f>INDEX(Tabellenwerte!$L$54:$L$104,'Pflanzliche Nährstoffoutput'!V27)*'Pflanzliche Nährstoffoutput'!W27/100</f>
        <v>0</v>
      </c>
      <c r="AB27" s="12">
        <f>INDEX(Tabellenwerte!$M$54:$M$104,'Pflanzliche Nährstoffoutput'!V27)*'Pflanzliche Nährstoffoutput'!W27/100</f>
        <v>0</v>
      </c>
      <c r="AC27" s="12">
        <f>INDEX(Tabellenwerte!$C$54:$C$104,A27)</f>
        <v>1</v>
      </c>
      <c r="AD27" s="12">
        <f t="shared" si="1"/>
        <v>0</v>
      </c>
      <c r="AE27" s="12">
        <f>INDEX(Tabellenwerte!$H$54:$H$104,'Pflanzliche Nährstoffoutput'!AC27)*'Pflanzliche Nährstoffoutput'!AD27/100</f>
        <v>0</v>
      </c>
      <c r="AF27" s="12">
        <f>INDEX(Tabellenwerte!$I$54:$I$104,'Pflanzliche Nährstoffoutput'!AC27)*'Pflanzliche Nährstoffoutput'!AD27/100</f>
        <v>0</v>
      </c>
      <c r="AG27" s="12">
        <f>INDEX(Tabellenwerte!$J$54:$J$104,'Pflanzliche Nährstoffoutput'!AC27)*'Pflanzliche Nährstoffoutput'!AD27/100</f>
        <v>0</v>
      </c>
      <c r="AH27" s="12">
        <f>INDEX(Tabellenwerte!$L$54:$L$104,'Pflanzliche Nährstoffoutput'!AC27)*'Pflanzliche Nährstoffoutput'!AD27/100</f>
        <v>0</v>
      </c>
      <c r="AI27" s="12">
        <f>INDEX(Tabellenwerte!$M$54:$M$104,'Pflanzliche Nährstoffoutput'!AC27)*'Pflanzliche Nährstoffoutput'!AD27/100</f>
        <v>0</v>
      </c>
      <c r="AJ27" s="15">
        <f t="shared" si="2"/>
        <v>0</v>
      </c>
      <c r="AK27" s="12">
        <f t="shared" si="3"/>
        <v>0</v>
      </c>
      <c r="AL27" s="12">
        <f t="shared" si="4"/>
        <v>0</v>
      </c>
      <c r="AM27" s="12">
        <f t="shared" si="5"/>
        <v>0</v>
      </c>
      <c r="AN27" s="12">
        <f t="shared" si="6"/>
        <v>0</v>
      </c>
      <c r="AO27" s="12">
        <f t="shared" si="7"/>
        <v>0</v>
      </c>
    </row>
    <row r="28" spans="1:41" ht="20" customHeight="1" thickBot="1" x14ac:dyDescent="0.35">
      <c r="A28" s="63">
        <v>38</v>
      </c>
      <c r="B28" s="313"/>
      <c r="C28" s="313"/>
      <c r="D28" s="56">
        <f t="shared" si="8"/>
        <v>0</v>
      </c>
      <c r="E28" s="313"/>
      <c r="F28" s="313"/>
      <c r="G28" s="56">
        <f t="shared" si="9"/>
        <v>0</v>
      </c>
      <c r="H28" s="313"/>
      <c r="I28" s="313"/>
      <c r="J28" s="56">
        <f t="shared" si="10"/>
        <v>0</v>
      </c>
      <c r="K28" s="303"/>
      <c r="L28" s="303"/>
      <c r="M28" s="303"/>
      <c r="N28" s="304"/>
      <c r="O28" s="12">
        <f>INDEX(Tabellenwerte!$C$54:$C$104,A28)</f>
        <v>38</v>
      </c>
      <c r="P28" s="12">
        <f t="shared" si="11"/>
        <v>0</v>
      </c>
      <c r="Q28" s="12">
        <f>INDEX(Tabellenwerte!$H$54:$H$104,'Pflanzliche Nährstoffoutput'!O28)*'Pflanzliche Nährstoffoutput'!P28/100</f>
        <v>0</v>
      </c>
      <c r="R28" s="12">
        <f>INDEX(Tabellenwerte!$I$54:$I$104,'Pflanzliche Nährstoffoutput'!O28)*'Pflanzliche Nährstoffoutput'!P28/100</f>
        <v>0</v>
      </c>
      <c r="S28" s="12">
        <f>INDEX(Tabellenwerte!$J$54:$J$104,'Pflanzliche Nährstoffoutput'!O28)*'Pflanzliche Nährstoffoutput'!P28/100</f>
        <v>0</v>
      </c>
      <c r="T28" s="12">
        <f>INDEX(Tabellenwerte!$L$54:$L$104,'Pflanzliche Nährstoffoutput'!O28)*'Pflanzliche Nährstoffoutput'!P28/100</f>
        <v>0</v>
      </c>
      <c r="U28" s="12">
        <f>INDEX(Tabellenwerte!$M$54:$M$104,'Pflanzliche Nährstoffoutput'!O28)*'Pflanzliche Nährstoffoutput'!P28/100</f>
        <v>0</v>
      </c>
      <c r="V28" s="12">
        <f>INDEX(Tabellenwerte!$C$54:$C$104,A28)</f>
        <v>38</v>
      </c>
      <c r="W28" s="12">
        <f t="shared" si="0"/>
        <v>0</v>
      </c>
      <c r="X28" s="12">
        <f>INDEX(Tabellenwerte!$H$54:$H$104,'Pflanzliche Nährstoffoutput'!V28)*'Pflanzliche Nährstoffoutput'!W28/100</f>
        <v>0</v>
      </c>
      <c r="Y28" s="12">
        <f>INDEX(Tabellenwerte!$I$54:$I$104,'Pflanzliche Nährstoffoutput'!V28)*'Pflanzliche Nährstoffoutput'!W28/100</f>
        <v>0</v>
      </c>
      <c r="Z28" s="12">
        <f>INDEX(Tabellenwerte!$J$54:$J$104,'Pflanzliche Nährstoffoutput'!V28)*'Pflanzliche Nährstoffoutput'!W28/100</f>
        <v>0</v>
      </c>
      <c r="AA28" s="12">
        <f>INDEX(Tabellenwerte!$L$54:$L$104,'Pflanzliche Nährstoffoutput'!V28)*'Pflanzliche Nährstoffoutput'!W28/100</f>
        <v>0</v>
      </c>
      <c r="AB28" s="12">
        <f>INDEX(Tabellenwerte!$M$54:$M$104,'Pflanzliche Nährstoffoutput'!V28)*'Pflanzliche Nährstoffoutput'!W28/100</f>
        <v>0</v>
      </c>
      <c r="AC28" s="12">
        <f>INDEX(Tabellenwerte!$C$54:$C$104,A28)</f>
        <v>38</v>
      </c>
      <c r="AD28" s="12">
        <f t="shared" si="1"/>
        <v>0</v>
      </c>
      <c r="AE28" s="12">
        <f>INDEX(Tabellenwerte!$H$54:$H$104,'Pflanzliche Nährstoffoutput'!AC28)*'Pflanzliche Nährstoffoutput'!AD28/100</f>
        <v>0</v>
      </c>
      <c r="AF28" s="12">
        <f>INDEX(Tabellenwerte!$I$54:$I$104,'Pflanzliche Nährstoffoutput'!AC28)*'Pflanzliche Nährstoffoutput'!AD28/100</f>
        <v>0</v>
      </c>
      <c r="AG28" s="12">
        <f>INDEX(Tabellenwerte!$J$54:$J$104,'Pflanzliche Nährstoffoutput'!AC28)*'Pflanzliche Nährstoffoutput'!AD28/100</f>
        <v>0</v>
      </c>
      <c r="AH28" s="12">
        <f>INDEX(Tabellenwerte!$L$54:$L$104,'Pflanzliche Nährstoffoutput'!AC28)*'Pflanzliche Nährstoffoutput'!AD28/100</f>
        <v>0</v>
      </c>
      <c r="AI28" s="12">
        <f>INDEX(Tabellenwerte!$M$54:$M$104,'Pflanzliche Nährstoffoutput'!AC28)*'Pflanzliche Nährstoffoutput'!AD28/100</f>
        <v>0</v>
      </c>
      <c r="AJ28" s="15">
        <f t="shared" si="2"/>
        <v>0</v>
      </c>
      <c r="AK28" s="12">
        <f t="shared" si="3"/>
        <v>0</v>
      </c>
      <c r="AL28" s="12">
        <f t="shared" si="4"/>
        <v>0</v>
      </c>
      <c r="AM28" s="12">
        <f t="shared" si="5"/>
        <v>0</v>
      </c>
      <c r="AN28" s="12">
        <f t="shared" si="6"/>
        <v>0</v>
      </c>
      <c r="AO28" s="12">
        <f t="shared" si="7"/>
        <v>0</v>
      </c>
    </row>
    <row r="29" spans="1:41" ht="20" customHeight="1" thickBot="1" x14ac:dyDescent="0.35">
      <c r="A29" s="63">
        <v>38</v>
      </c>
      <c r="B29" s="313"/>
      <c r="C29" s="313"/>
      <c r="D29" s="56">
        <f t="shared" si="8"/>
        <v>0</v>
      </c>
      <c r="E29" s="313"/>
      <c r="F29" s="313"/>
      <c r="G29" s="56">
        <f t="shared" si="9"/>
        <v>0</v>
      </c>
      <c r="H29" s="313"/>
      <c r="I29" s="313"/>
      <c r="J29" s="56">
        <f t="shared" si="10"/>
        <v>0</v>
      </c>
      <c r="K29" s="303"/>
      <c r="L29" s="303"/>
      <c r="M29" s="303"/>
      <c r="N29" s="304"/>
      <c r="O29" s="12">
        <f>INDEX(Tabellenwerte!$C$54:$C$104,A29)</f>
        <v>38</v>
      </c>
      <c r="P29" s="12">
        <f t="shared" si="11"/>
        <v>0</v>
      </c>
      <c r="Q29" s="12">
        <f>INDEX(Tabellenwerte!$H$54:$H$104,'Pflanzliche Nährstoffoutput'!O29)*'Pflanzliche Nährstoffoutput'!P29/100</f>
        <v>0</v>
      </c>
      <c r="R29" s="12">
        <f>INDEX(Tabellenwerte!$I$54:$I$104,'Pflanzliche Nährstoffoutput'!O29)*'Pflanzliche Nährstoffoutput'!P29/100</f>
        <v>0</v>
      </c>
      <c r="S29" s="12">
        <f>INDEX(Tabellenwerte!$J$54:$J$104,'Pflanzliche Nährstoffoutput'!O29)*'Pflanzliche Nährstoffoutput'!P29/100</f>
        <v>0</v>
      </c>
      <c r="T29" s="12">
        <f>INDEX(Tabellenwerte!$L$54:$L$104,'Pflanzliche Nährstoffoutput'!O29)*'Pflanzliche Nährstoffoutput'!P29/100</f>
        <v>0</v>
      </c>
      <c r="U29" s="12">
        <f>INDEX(Tabellenwerte!$M$54:$M$104,'Pflanzliche Nährstoffoutput'!O29)*'Pflanzliche Nährstoffoutput'!P29/100</f>
        <v>0</v>
      </c>
      <c r="V29" s="12">
        <f>INDEX(Tabellenwerte!$C$54:$C$104,A29)</f>
        <v>38</v>
      </c>
      <c r="W29" s="12">
        <f t="shared" si="0"/>
        <v>0</v>
      </c>
      <c r="X29" s="12">
        <f>INDEX(Tabellenwerte!$H$54:$H$104,'Pflanzliche Nährstoffoutput'!V29)*'Pflanzliche Nährstoffoutput'!W29/100</f>
        <v>0</v>
      </c>
      <c r="Y29" s="12">
        <f>INDEX(Tabellenwerte!$I$54:$I$104,'Pflanzliche Nährstoffoutput'!V29)*'Pflanzliche Nährstoffoutput'!W29/100</f>
        <v>0</v>
      </c>
      <c r="Z29" s="12">
        <f>INDEX(Tabellenwerte!$J$54:$J$104,'Pflanzliche Nährstoffoutput'!V29)*'Pflanzliche Nährstoffoutput'!W29/100</f>
        <v>0</v>
      </c>
      <c r="AA29" s="12">
        <f>INDEX(Tabellenwerte!$L$54:$L$104,'Pflanzliche Nährstoffoutput'!V29)*'Pflanzliche Nährstoffoutput'!W29/100</f>
        <v>0</v>
      </c>
      <c r="AB29" s="12">
        <f>INDEX(Tabellenwerte!$M$54:$M$104,'Pflanzliche Nährstoffoutput'!V29)*'Pflanzliche Nährstoffoutput'!W29/100</f>
        <v>0</v>
      </c>
      <c r="AC29" s="12">
        <f>INDEX(Tabellenwerte!$C$54:$C$104,A29)</f>
        <v>38</v>
      </c>
      <c r="AD29" s="12">
        <f t="shared" si="1"/>
        <v>0</v>
      </c>
      <c r="AE29" s="12">
        <f>INDEX(Tabellenwerte!$H$54:$H$104,'Pflanzliche Nährstoffoutput'!AC29)*'Pflanzliche Nährstoffoutput'!AD29/100</f>
        <v>0</v>
      </c>
      <c r="AF29" s="12">
        <f>INDEX(Tabellenwerte!$I$54:$I$104,'Pflanzliche Nährstoffoutput'!AC29)*'Pflanzliche Nährstoffoutput'!AD29/100</f>
        <v>0</v>
      </c>
      <c r="AG29" s="12">
        <f>INDEX(Tabellenwerte!$J$54:$J$104,'Pflanzliche Nährstoffoutput'!AC29)*'Pflanzliche Nährstoffoutput'!AD29/100</f>
        <v>0</v>
      </c>
      <c r="AH29" s="12">
        <f>INDEX(Tabellenwerte!$L$54:$L$104,'Pflanzliche Nährstoffoutput'!AC29)*'Pflanzliche Nährstoffoutput'!AD29/100</f>
        <v>0</v>
      </c>
      <c r="AI29" s="12">
        <f>INDEX(Tabellenwerte!$M$54:$M$104,'Pflanzliche Nährstoffoutput'!AC29)*'Pflanzliche Nährstoffoutput'!AD29/100</f>
        <v>0</v>
      </c>
      <c r="AJ29" s="15">
        <f t="shared" si="2"/>
        <v>0</v>
      </c>
      <c r="AK29" s="12">
        <f t="shared" si="3"/>
        <v>0</v>
      </c>
      <c r="AL29" s="12">
        <f t="shared" si="4"/>
        <v>0</v>
      </c>
      <c r="AM29" s="12">
        <f t="shared" si="5"/>
        <v>0</v>
      </c>
      <c r="AN29" s="12">
        <f t="shared" si="6"/>
        <v>0</v>
      </c>
      <c r="AO29" s="12">
        <f t="shared" si="7"/>
        <v>0</v>
      </c>
    </row>
    <row r="30" spans="1:41" ht="20" customHeight="1" thickBot="1" x14ac:dyDescent="0.35">
      <c r="A30" s="63">
        <v>38</v>
      </c>
      <c r="B30" s="313"/>
      <c r="C30" s="313"/>
      <c r="D30" s="56">
        <f t="shared" si="8"/>
        <v>0</v>
      </c>
      <c r="E30" s="313"/>
      <c r="F30" s="313"/>
      <c r="G30" s="56">
        <f t="shared" si="9"/>
        <v>0</v>
      </c>
      <c r="H30" s="313"/>
      <c r="I30" s="313"/>
      <c r="J30" s="56">
        <f t="shared" si="10"/>
        <v>0</v>
      </c>
      <c r="K30" s="303"/>
      <c r="L30" s="303"/>
      <c r="M30" s="303"/>
      <c r="N30" s="304"/>
      <c r="O30" s="12">
        <f>INDEX(Tabellenwerte!$C$54:$C$104,A30)</f>
        <v>38</v>
      </c>
      <c r="P30" s="12">
        <f t="shared" si="11"/>
        <v>0</v>
      </c>
      <c r="Q30" s="12">
        <f>INDEX(Tabellenwerte!$H$54:$H$104,'Pflanzliche Nährstoffoutput'!O30)*'Pflanzliche Nährstoffoutput'!P30/100</f>
        <v>0</v>
      </c>
      <c r="R30" s="12">
        <f>INDEX(Tabellenwerte!$I$54:$I$104,'Pflanzliche Nährstoffoutput'!O30)*'Pflanzliche Nährstoffoutput'!P30/100</f>
        <v>0</v>
      </c>
      <c r="S30" s="12">
        <f>INDEX(Tabellenwerte!$J$54:$J$104,'Pflanzliche Nährstoffoutput'!O30)*'Pflanzliche Nährstoffoutput'!P30/100</f>
        <v>0</v>
      </c>
      <c r="T30" s="12">
        <f>INDEX(Tabellenwerte!$L$54:$L$104,'Pflanzliche Nährstoffoutput'!O30)*'Pflanzliche Nährstoffoutput'!P30/100</f>
        <v>0</v>
      </c>
      <c r="U30" s="12">
        <f>INDEX(Tabellenwerte!$M$54:$M$104,'Pflanzliche Nährstoffoutput'!O30)*'Pflanzliche Nährstoffoutput'!P30/100</f>
        <v>0</v>
      </c>
      <c r="V30" s="12">
        <f>INDEX(Tabellenwerte!$C$54:$C$104,A30)</f>
        <v>38</v>
      </c>
      <c r="W30" s="12">
        <f t="shared" si="0"/>
        <v>0</v>
      </c>
      <c r="X30" s="12">
        <f>INDEX(Tabellenwerte!$H$54:$H$104,'Pflanzliche Nährstoffoutput'!V30)*'Pflanzliche Nährstoffoutput'!W30/100</f>
        <v>0</v>
      </c>
      <c r="Y30" s="12">
        <f>INDEX(Tabellenwerte!$I$54:$I$104,'Pflanzliche Nährstoffoutput'!V30)*'Pflanzliche Nährstoffoutput'!W30/100</f>
        <v>0</v>
      </c>
      <c r="Z30" s="12">
        <f>INDEX(Tabellenwerte!$J$54:$J$104,'Pflanzliche Nährstoffoutput'!V30)*'Pflanzliche Nährstoffoutput'!W30/100</f>
        <v>0</v>
      </c>
      <c r="AA30" s="12">
        <f>INDEX(Tabellenwerte!$L$54:$L$104,'Pflanzliche Nährstoffoutput'!V30)*'Pflanzliche Nährstoffoutput'!W30/100</f>
        <v>0</v>
      </c>
      <c r="AB30" s="12">
        <f>INDEX(Tabellenwerte!$M$54:$M$104,'Pflanzliche Nährstoffoutput'!V30)*'Pflanzliche Nährstoffoutput'!W30/100</f>
        <v>0</v>
      </c>
      <c r="AC30" s="12">
        <f>INDEX(Tabellenwerte!$C$54:$C$104,A30)</f>
        <v>38</v>
      </c>
      <c r="AD30" s="12">
        <f t="shared" si="1"/>
        <v>0</v>
      </c>
      <c r="AE30" s="12">
        <f>INDEX(Tabellenwerte!$H$54:$H$104,'Pflanzliche Nährstoffoutput'!AC30)*'Pflanzliche Nährstoffoutput'!AD30/100</f>
        <v>0</v>
      </c>
      <c r="AF30" s="12">
        <f>INDEX(Tabellenwerte!$I$54:$I$104,'Pflanzliche Nährstoffoutput'!AC30)*'Pflanzliche Nährstoffoutput'!AD30/100</f>
        <v>0</v>
      </c>
      <c r="AG30" s="12">
        <f>INDEX(Tabellenwerte!$J$54:$J$104,'Pflanzliche Nährstoffoutput'!AC30)*'Pflanzliche Nährstoffoutput'!AD30/100</f>
        <v>0</v>
      </c>
      <c r="AH30" s="12">
        <f>INDEX(Tabellenwerte!$L$54:$L$104,'Pflanzliche Nährstoffoutput'!AC30)*'Pflanzliche Nährstoffoutput'!AD30/100</f>
        <v>0</v>
      </c>
      <c r="AI30" s="12">
        <f>INDEX(Tabellenwerte!$M$54:$M$104,'Pflanzliche Nährstoffoutput'!AC30)*'Pflanzliche Nährstoffoutput'!AD30/100</f>
        <v>0</v>
      </c>
      <c r="AJ30" s="15">
        <f t="shared" si="2"/>
        <v>0</v>
      </c>
      <c r="AK30" s="12">
        <f t="shared" si="3"/>
        <v>0</v>
      </c>
      <c r="AL30" s="12">
        <f t="shared" si="4"/>
        <v>0</v>
      </c>
      <c r="AM30" s="12">
        <f t="shared" si="5"/>
        <v>0</v>
      </c>
      <c r="AN30" s="12">
        <f t="shared" si="6"/>
        <v>0</v>
      </c>
      <c r="AO30" s="12">
        <f t="shared" si="7"/>
        <v>0</v>
      </c>
    </row>
    <row r="31" spans="1:41" ht="20" customHeight="1" thickBot="1" x14ac:dyDescent="0.35">
      <c r="A31" s="63">
        <v>38</v>
      </c>
      <c r="B31" s="313"/>
      <c r="C31" s="313"/>
      <c r="D31" s="56">
        <f t="shared" si="8"/>
        <v>0</v>
      </c>
      <c r="E31" s="313"/>
      <c r="F31" s="313"/>
      <c r="G31" s="56">
        <f t="shared" si="9"/>
        <v>0</v>
      </c>
      <c r="H31" s="313"/>
      <c r="I31" s="313"/>
      <c r="J31" s="56">
        <f t="shared" si="10"/>
        <v>0</v>
      </c>
      <c r="K31" s="303"/>
      <c r="L31" s="303"/>
      <c r="M31" s="303"/>
      <c r="N31" s="304"/>
      <c r="O31" s="12">
        <f>INDEX(Tabellenwerte!$C$54:$C$104,A31)</f>
        <v>38</v>
      </c>
      <c r="P31" s="12">
        <f t="shared" si="11"/>
        <v>0</v>
      </c>
      <c r="Q31" s="12">
        <f>INDEX(Tabellenwerte!$H$54:$H$104,'Pflanzliche Nährstoffoutput'!O31)*'Pflanzliche Nährstoffoutput'!P31/100</f>
        <v>0</v>
      </c>
      <c r="R31" s="12">
        <f>INDEX(Tabellenwerte!$I$54:$I$104,'Pflanzliche Nährstoffoutput'!O31)*'Pflanzliche Nährstoffoutput'!P31/100</f>
        <v>0</v>
      </c>
      <c r="S31" s="12">
        <f>INDEX(Tabellenwerte!$J$54:$J$104,'Pflanzliche Nährstoffoutput'!O31)*'Pflanzliche Nährstoffoutput'!P31/100</f>
        <v>0</v>
      </c>
      <c r="T31" s="12">
        <f>INDEX(Tabellenwerte!$L$54:$L$104,'Pflanzliche Nährstoffoutput'!O31)*'Pflanzliche Nährstoffoutput'!P31/100</f>
        <v>0</v>
      </c>
      <c r="U31" s="12">
        <f>INDEX(Tabellenwerte!$M$54:$M$104,'Pflanzliche Nährstoffoutput'!O31)*'Pflanzliche Nährstoffoutput'!P31/100</f>
        <v>0</v>
      </c>
      <c r="V31" s="12">
        <f>INDEX(Tabellenwerte!$C$54:$C$104,A31)</f>
        <v>38</v>
      </c>
      <c r="W31" s="12">
        <f t="shared" si="0"/>
        <v>0</v>
      </c>
      <c r="X31" s="12">
        <f>INDEX(Tabellenwerte!$H$54:$H$104,'Pflanzliche Nährstoffoutput'!V31)*'Pflanzliche Nährstoffoutput'!W31/100</f>
        <v>0</v>
      </c>
      <c r="Y31" s="12">
        <f>INDEX(Tabellenwerte!$I$54:$I$104,'Pflanzliche Nährstoffoutput'!V31)*'Pflanzliche Nährstoffoutput'!W31/100</f>
        <v>0</v>
      </c>
      <c r="Z31" s="12">
        <f>INDEX(Tabellenwerte!$J$54:$J$104,'Pflanzliche Nährstoffoutput'!V31)*'Pflanzliche Nährstoffoutput'!W31/100</f>
        <v>0</v>
      </c>
      <c r="AA31" s="12">
        <f>INDEX(Tabellenwerte!$L$54:$L$104,'Pflanzliche Nährstoffoutput'!V31)*'Pflanzliche Nährstoffoutput'!W31/100</f>
        <v>0</v>
      </c>
      <c r="AB31" s="12">
        <f>INDEX(Tabellenwerte!$M$54:$M$104,'Pflanzliche Nährstoffoutput'!V31)*'Pflanzliche Nährstoffoutput'!W31/100</f>
        <v>0</v>
      </c>
      <c r="AC31" s="12">
        <f>INDEX(Tabellenwerte!$C$54:$C$104,A31)</f>
        <v>38</v>
      </c>
      <c r="AD31" s="12">
        <f t="shared" si="1"/>
        <v>0</v>
      </c>
      <c r="AE31" s="12">
        <f>INDEX(Tabellenwerte!$H$54:$H$104,'Pflanzliche Nährstoffoutput'!AC31)*'Pflanzliche Nährstoffoutput'!AD31/100</f>
        <v>0</v>
      </c>
      <c r="AF31" s="12">
        <f>INDEX(Tabellenwerte!$I$54:$I$104,'Pflanzliche Nährstoffoutput'!AC31)*'Pflanzliche Nährstoffoutput'!AD31/100</f>
        <v>0</v>
      </c>
      <c r="AG31" s="12">
        <f>INDEX(Tabellenwerte!$J$54:$J$104,'Pflanzliche Nährstoffoutput'!AC31)*'Pflanzliche Nährstoffoutput'!AD31/100</f>
        <v>0</v>
      </c>
      <c r="AH31" s="12">
        <f>INDEX(Tabellenwerte!$L$54:$L$104,'Pflanzliche Nährstoffoutput'!AC31)*'Pflanzliche Nährstoffoutput'!AD31/100</f>
        <v>0</v>
      </c>
      <c r="AI31" s="12">
        <f>INDEX(Tabellenwerte!$M$54:$M$104,'Pflanzliche Nährstoffoutput'!AC31)*'Pflanzliche Nährstoffoutput'!AD31/100</f>
        <v>0</v>
      </c>
      <c r="AJ31" s="15">
        <f t="shared" si="2"/>
        <v>0</v>
      </c>
      <c r="AK31" s="12">
        <f t="shared" si="3"/>
        <v>0</v>
      </c>
      <c r="AL31" s="12">
        <f t="shared" si="4"/>
        <v>0</v>
      </c>
      <c r="AM31" s="12">
        <f t="shared" si="5"/>
        <v>0</v>
      </c>
      <c r="AN31" s="12">
        <f t="shared" si="6"/>
        <v>0</v>
      </c>
      <c r="AO31" s="12">
        <f t="shared" si="7"/>
        <v>0</v>
      </c>
    </row>
    <row r="32" spans="1:41" ht="20" customHeight="1" thickBot="1" x14ac:dyDescent="0.35">
      <c r="A32" s="63">
        <v>38</v>
      </c>
      <c r="B32" s="313"/>
      <c r="C32" s="313"/>
      <c r="D32" s="56">
        <f t="shared" si="8"/>
        <v>0</v>
      </c>
      <c r="E32" s="313"/>
      <c r="F32" s="313"/>
      <c r="G32" s="56">
        <f t="shared" si="9"/>
        <v>0</v>
      </c>
      <c r="H32" s="313"/>
      <c r="I32" s="313"/>
      <c r="J32" s="56">
        <f t="shared" si="10"/>
        <v>0</v>
      </c>
      <c r="K32" s="303"/>
      <c r="L32" s="303"/>
      <c r="M32" s="303"/>
      <c r="N32" s="304"/>
      <c r="O32" s="12">
        <f>INDEX(Tabellenwerte!$C$54:$C$104,A32)</f>
        <v>38</v>
      </c>
      <c r="P32" s="12">
        <f t="shared" si="11"/>
        <v>0</v>
      </c>
      <c r="Q32" s="12">
        <f>INDEX(Tabellenwerte!$H$54:$H$104,'Pflanzliche Nährstoffoutput'!O32)*'Pflanzliche Nährstoffoutput'!P32/100</f>
        <v>0</v>
      </c>
      <c r="R32" s="12">
        <f>INDEX(Tabellenwerte!$I$54:$I$104,'Pflanzliche Nährstoffoutput'!O32)*'Pflanzliche Nährstoffoutput'!P32/100</f>
        <v>0</v>
      </c>
      <c r="S32" s="12">
        <f>INDEX(Tabellenwerte!$J$54:$J$104,'Pflanzliche Nährstoffoutput'!O32)*'Pflanzliche Nährstoffoutput'!P32/100</f>
        <v>0</v>
      </c>
      <c r="T32" s="12">
        <f>INDEX(Tabellenwerte!$L$54:$L$104,'Pflanzliche Nährstoffoutput'!O32)*'Pflanzliche Nährstoffoutput'!P32/100</f>
        <v>0</v>
      </c>
      <c r="U32" s="12">
        <f>INDEX(Tabellenwerte!$M$54:$M$104,'Pflanzliche Nährstoffoutput'!O32)*'Pflanzliche Nährstoffoutput'!P32/100</f>
        <v>0</v>
      </c>
      <c r="V32" s="12">
        <f>INDEX(Tabellenwerte!$C$54:$C$104,A32)</f>
        <v>38</v>
      </c>
      <c r="W32" s="12">
        <f t="shared" si="0"/>
        <v>0</v>
      </c>
      <c r="X32" s="12">
        <f>INDEX(Tabellenwerte!$H$54:$H$104,'Pflanzliche Nährstoffoutput'!V32)*'Pflanzliche Nährstoffoutput'!W32/100</f>
        <v>0</v>
      </c>
      <c r="Y32" s="12">
        <f>INDEX(Tabellenwerte!$I$54:$I$104,'Pflanzliche Nährstoffoutput'!V32)*'Pflanzliche Nährstoffoutput'!W32/100</f>
        <v>0</v>
      </c>
      <c r="Z32" s="12">
        <f>INDEX(Tabellenwerte!$J$54:$J$104,'Pflanzliche Nährstoffoutput'!V32)*'Pflanzliche Nährstoffoutput'!W32/100</f>
        <v>0</v>
      </c>
      <c r="AA32" s="12">
        <f>INDEX(Tabellenwerte!$L$54:$L$104,'Pflanzliche Nährstoffoutput'!V32)*'Pflanzliche Nährstoffoutput'!W32/100</f>
        <v>0</v>
      </c>
      <c r="AB32" s="12">
        <f>INDEX(Tabellenwerte!$M$54:$M$104,'Pflanzliche Nährstoffoutput'!V32)*'Pflanzliche Nährstoffoutput'!W32/100</f>
        <v>0</v>
      </c>
      <c r="AC32" s="12">
        <f>INDEX(Tabellenwerte!$C$54:$C$104,A32)</f>
        <v>38</v>
      </c>
      <c r="AD32" s="12">
        <f t="shared" si="1"/>
        <v>0</v>
      </c>
      <c r="AE32" s="12">
        <f>INDEX(Tabellenwerte!$H$54:$H$104,'Pflanzliche Nährstoffoutput'!AC32)*'Pflanzliche Nährstoffoutput'!AD32/100</f>
        <v>0</v>
      </c>
      <c r="AF32" s="12">
        <f>INDEX(Tabellenwerte!$I$54:$I$104,'Pflanzliche Nährstoffoutput'!AC32)*'Pflanzliche Nährstoffoutput'!AD32/100</f>
        <v>0</v>
      </c>
      <c r="AG32" s="12">
        <f>INDEX(Tabellenwerte!$J$54:$J$104,'Pflanzliche Nährstoffoutput'!AC32)*'Pflanzliche Nährstoffoutput'!AD32/100</f>
        <v>0</v>
      </c>
      <c r="AH32" s="12">
        <f>INDEX(Tabellenwerte!$L$54:$L$104,'Pflanzliche Nährstoffoutput'!AC32)*'Pflanzliche Nährstoffoutput'!AD32/100</f>
        <v>0</v>
      </c>
      <c r="AI32" s="12">
        <f>INDEX(Tabellenwerte!$M$54:$M$104,'Pflanzliche Nährstoffoutput'!AC32)*'Pflanzliche Nährstoffoutput'!AD32/100</f>
        <v>0</v>
      </c>
      <c r="AJ32" s="15">
        <f t="shared" si="2"/>
        <v>0</v>
      </c>
      <c r="AK32" s="12">
        <f t="shared" si="3"/>
        <v>0</v>
      </c>
      <c r="AL32" s="12">
        <f t="shared" si="4"/>
        <v>0</v>
      </c>
      <c r="AM32" s="12">
        <f t="shared" si="5"/>
        <v>0</v>
      </c>
      <c r="AN32" s="12">
        <f t="shared" si="6"/>
        <v>0</v>
      </c>
      <c r="AO32" s="12">
        <f t="shared" si="7"/>
        <v>0</v>
      </c>
    </row>
    <row r="33" spans="1:41" ht="20" customHeight="1" thickBot="1" x14ac:dyDescent="0.35">
      <c r="A33" s="63">
        <v>38</v>
      </c>
      <c r="B33" s="313"/>
      <c r="C33" s="313"/>
      <c r="D33" s="56">
        <f t="shared" si="8"/>
        <v>0</v>
      </c>
      <c r="E33" s="313"/>
      <c r="F33" s="313"/>
      <c r="G33" s="56">
        <f t="shared" si="9"/>
        <v>0</v>
      </c>
      <c r="H33" s="313"/>
      <c r="I33" s="313"/>
      <c r="J33" s="56">
        <f t="shared" si="10"/>
        <v>0</v>
      </c>
      <c r="K33" s="303"/>
      <c r="L33" s="303"/>
      <c r="M33" s="303"/>
      <c r="N33" s="304"/>
      <c r="O33" s="12">
        <f>INDEX(Tabellenwerte!$C$54:$C$104,A33)</f>
        <v>38</v>
      </c>
      <c r="P33" s="12">
        <f t="shared" si="11"/>
        <v>0</v>
      </c>
      <c r="Q33" s="12">
        <f>INDEX(Tabellenwerte!$H$54:$H$104,'Pflanzliche Nährstoffoutput'!O33)*'Pflanzliche Nährstoffoutput'!P33/100</f>
        <v>0</v>
      </c>
      <c r="R33" s="12">
        <f>INDEX(Tabellenwerte!$I$54:$I$104,'Pflanzliche Nährstoffoutput'!O33)*'Pflanzliche Nährstoffoutput'!P33/100</f>
        <v>0</v>
      </c>
      <c r="S33" s="12">
        <f>INDEX(Tabellenwerte!$J$54:$J$104,'Pflanzliche Nährstoffoutput'!O33)*'Pflanzliche Nährstoffoutput'!P33/100</f>
        <v>0</v>
      </c>
      <c r="T33" s="12">
        <f>INDEX(Tabellenwerte!$L$54:$L$104,'Pflanzliche Nährstoffoutput'!O33)*'Pflanzliche Nährstoffoutput'!P33/100</f>
        <v>0</v>
      </c>
      <c r="U33" s="12">
        <f>INDEX(Tabellenwerte!$M$54:$M$104,'Pflanzliche Nährstoffoutput'!O33)*'Pflanzliche Nährstoffoutput'!P33/100</f>
        <v>0</v>
      </c>
      <c r="V33" s="12">
        <f>INDEX(Tabellenwerte!$C$54:$C$104,A33)</f>
        <v>38</v>
      </c>
      <c r="W33" s="12">
        <f t="shared" si="0"/>
        <v>0</v>
      </c>
      <c r="X33" s="12">
        <f>INDEX(Tabellenwerte!$H$54:$H$104,'Pflanzliche Nährstoffoutput'!V33)*'Pflanzliche Nährstoffoutput'!W33/100</f>
        <v>0</v>
      </c>
      <c r="Y33" s="12">
        <f>INDEX(Tabellenwerte!$I$54:$I$104,'Pflanzliche Nährstoffoutput'!V33)*'Pflanzliche Nährstoffoutput'!W33/100</f>
        <v>0</v>
      </c>
      <c r="Z33" s="12">
        <f>INDEX(Tabellenwerte!$J$54:$J$104,'Pflanzliche Nährstoffoutput'!V33)*'Pflanzliche Nährstoffoutput'!W33/100</f>
        <v>0</v>
      </c>
      <c r="AA33" s="12">
        <f>INDEX(Tabellenwerte!$L$54:$L$104,'Pflanzliche Nährstoffoutput'!V33)*'Pflanzliche Nährstoffoutput'!W33/100</f>
        <v>0</v>
      </c>
      <c r="AB33" s="12">
        <f>INDEX(Tabellenwerte!$M$54:$M$104,'Pflanzliche Nährstoffoutput'!V33)*'Pflanzliche Nährstoffoutput'!W33/100</f>
        <v>0</v>
      </c>
      <c r="AC33" s="12">
        <f>INDEX(Tabellenwerte!$C$54:$C$104,A33)</f>
        <v>38</v>
      </c>
      <c r="AD33" s="12">
        <f t="shared" si="1"/>
        <v>0</v>
      </c>
      <c r="AE33" s="12">
        <f>INDEX(Tabellenwerte!$H$54:$H$104,'Pflanzliche Nährstoffoutput'!AC33)*'Pflanzliche Nährstoffoutput'!AD33/100</f>
        <v>0</v>
      </c>
      <c r="AF33" s="12">
        <f>INDEX(Tabellenwerte!$I$54:$I$104,'Pflanzliche Nährstoffoutput'!AC33)*'Pflanzliche Nährstoffoutput'!AD33/100</f>
        <v>0</v>
      </c>
      <c r="AG33" s="12">
        <f>INDEX(Tabellenwerte!$J$54:$J$104,'Pflanzliche Nährstoffoutput'!AC33)*'Pflanzliche Nährstoffoutput'!AD33/100</f>
        <v>0</v>
      </c>
      <c r="AH33" s="12">
        <f>INDEX(Tabellenwerte!$L$54:$L$104,'Pflanzliche Nährstoffoutput'!AC33)*'Pflanzliche Nährstoffoutput'!AD33/100</f>
        <v>0</v>
      </c>
      <c r="AI33" s="12">
        <f>INDEX(Tabellenwerte!$M$54:$M$104,'Pflanzliche Nährstoffoutput'!AC33)*'Pflanzliche Nährstoffoutput'!AD33/100</f>
        <v>0</v>
      </c>
      <c r="AJ33" s="15">
        <f t="shared" si="2"/>
        <v>0</v>
      </c>
      <c r="AK33" s="12">
        <f t="shared" si="3"/>
        <v>0</v>
      </c>
      <c r="AL33" s="12">
        <f t="shared" si="4"/>
        <v>0</v>
      </c>
      <c r="AM33" s="12">
        <f t="shared" si="5"/>
        <v>0</v>
      </c>
      <c r="AN33" s="12">
        <f t="shared" si="6"/>
        <v>0</v>
      </c>
      <c r="AO33" s="12">
        <f t="shared" si="7"/>
        <v>0</v>
      </c>
    </row>
    <row r="34" spans="1:41" ht="20" customHeight="1" thickBot="1" x14ac:dyDescent="0.35">
      <c r="A34" s="63">
        <v>38</v>
      </c>
      <c r="B34" s="313"/>
      <c r="C34" s="313"/>
      <c r="D34" s="56">
        <f t="shared" si="8"/>
        <v>0</v>
      </c>
      <c r="E34" s="313"/>
      <c r="F34" s="313"/>
      <c r="G34" s="56">
        <f t="shared" si="9"/>
        <v>0</v>
      </c>
      <c r="H34" s="313"/>
      <c r="I34" s="313"/>
      <c r="J34" s="56">
        <f t="shared" si="10"/>
        <v>0</v>
      </c>
      <c r="K34" s="303"/>
      <c r="L34" s="303"/>
      <c r="M34" s="303"/>
      <c r="N34" s="304"/>
      <c r="O34" s="12">
        <f>INDEX(Tabellenwerte!$C$54:$C$104,A34)</f>
        <v>38</v>
      </c>
      <c r="P34" s="12">
        <f t="shared" si="11"/>
        <v>0</v>
      </c>
      <c r="Q34" s="12">
        <f>INDEX(Tabellenwerte!$H$54:$H$104,'Pflanzliche Nährstoffoutput'!O34)*'Pflanzliche Nährstoffoutput'!P34/100</f>
        <v>0</v>
      </c>
      <c r="R34" s="12">
        <f>INDEX(Tabellenwerte!$I$54:$I$104,'Pflanzliche Nährstoffoutput'!O34)*'Pflanzliche Nährstoffoutput'!P34/100</f>
        <v>0</v>
      </c>
      <c r="S34" s="12">
        <f>INDEX(Tabellenwerte!$J$54:$J$104,'Pflanzliche Nährstoffoutput'!O34)*'Pflanzliche Nährstoffoutput'!P34/100</f>
        <v>0</v>
      </c>
      <c r="T34" s="12">
        <f>INDEX(Tabellenwerte!$L$54:$L$104,'Pflanzliche Nährstoffoutput'!O34)*'Pflanzliche Nährstoffoutput'!P34/100</f>
        <v>0</v>
      </c>
      <c r="U34" s="12">
        <f>INDEX(Tabellenwerte!$M$54:$M$104,'Pflanzliche Nährstoffoutput'!O34)*'Pflanzliche Nährstoffoutput'!P34/100</f>
        <v>0</v>
      </c>
      <c r="V34" s="12">
        <f>INDEX(Tabellenwerte!$C$54:$C$104,A34)</f>
        <v>38</v>
      </c>
      <c r="W34" s="12">
        <f t="shared" si="0"/>
        <v>0</v>
      </c>
      <c r="X34" s="12">
        <f>INDEX(Tabellenwerte!$H$54:$H$104,'Pflanzliche Nährstoffoutput'!V34)*'Pflanzliche Nährstoffoutput'!W34/100</f>
        <v>0</v>
      </c>
      <c r="Y34" s="12">
        <f>INDEX(Tabellenwerte!$I$54:$I$104,'Pflanzliche Nährstoffoutput'!V34)*'Pflanzliche Nährstoffoutput'!W34/100</f>
        <v>0</v>
      </c>
      <c r="Z34" s="12">
        <f>INDEX(Tabellenwerte!$J$54:$J$104,'Pflanzliche Nährstoffoutput'!V34)*'Pflanzliche Nährstoffoutput'!W34/100</f>
        <v>0</v>
      </c>
      <c r="AA34" s="12">
        <f>INDEX(Tabellenwerte!$L$54:$L$104,'Pflanzliche Nährstoffoutput'!V34)*'Pflanzliche Nährstoffoutput'!W34/100</f>
        <v>0</v>
      </c>
      <c r="AB34" s="12">
        <f>INDEX(Tabellenwerte!$M$54:$M$104,'Pflanzliche Nährstoffoutput'!V34)*'Pflanzliche Nährstoffoutput'!W34/100</f>
        <v>0</v>
      </c>
      <c r="AC34" s="12">
        <f>INDEX(Tabellenwerte!$C$54:$C$104,A34)</f>
        <v>38</v>
      </c>
      <c r="AD34" s="12">
        <f t="shared" si="1"/>
        <v>0</v>
      </c>
      <c r="AE34" s="12">
        <f>INDEX(Tabellenwerte!$H$54:$H$104,'Pflanzliche Nährstoffoutput'!AC34)*'Pflanzliche Nährstoffoutput'!AD34/100</f>
        <v>0</v>
      </c>
      <c r="AF34" s="12">
        <f>INDEX(Tabellenwerte!$I$54:$I$104,'Pflanzliche Nährstoffoutput'!AC34)*'Pflanzliche Nährstoffoutput'!AD34/100</f>
        <v>0</v>
      </c>
      <c r="AG34" s="12">
        <f>INDEX(Tabellenwerte!$J$54:$J$104,'Pflanzliche Nährstoffoutput'!AC34)*'Pflanzliche Nährstoffoutput'!AD34/100</f>
        <v>0</v>
      </c>
      <c r="AH34" s="12">
        <f>INDEX(Tabellenwerte!$L$54:$L$104,'Pflanzliche Nährstoffoutput'!AC34)*'Pflanzliche Nährstoffoutput'!AD34/100</f>
        <v>0</v>
      </c>
      <c r="AI34" s="12">
        <f>INDEX(Tabellenwerte!$M$54:$M$104,'Pflanzliche Nährstoffoutput'!AC34)*'Pflanzliche Nährstoffoutput'!AD34/100</f>
        <v>0</v>
      </c>
      <c r="AJ34" s="15">
        <f t="shared" si="2"/>
        <v>0</v>
      </c>
      <c r="AK34" s="12">
        <f t="shared" si="3"/>
        <v>0</v>
      </c>
      <c r="AL34" s="12">
        <f t="shared" si="4"/>
        <v>0</v>
      </c>
      <c r="AM34" s="12">
        <f t="shared" si="5"/>
        <v>0</v>
      </c>
      <c r="AN34" s="12">
        <f t="shared" si="6"/>
        <v>0</v>
      </c>
      <c r="AO34" s="12">
        <f t="shared" si="7"/>
        <v>0</v>
      </c>
    </row>
    <row r="35" spans="1:41" s="77" customFormat="1" ht="14.5" thickBot="1" x14ac:dyDescent="0.35"/>
    <row r="36" spans="1:41" ht="18" x14ac:dyDescent="0.4">
      <c r="A36" s="279" t="s">
        <v>130</v>
      </c>
      <c r="B36" s="279"/>
      <c r="C36" s="279"/>
      <c r="D36" s="279"/>
      <c r="E36" s="279"/>
      <c r="F36" s="279"/>
      <c r="G36" s="279"/>
      <c r="H36" s="279"/>
      <c r="I36" s="279"/>
      <c r="J36" s="279"/>
      <c r="K36" s="279"/>
      <c r="L36" s="279"/>
      <c r="M36" s="279"/>
      <c r="N36" s="279"/>
      <c r="O36" s="186" t="str">
        <f>Betriebsdaten!$B$21</f>
        <v>20XX</v>
      </c>
      <c r="P36" s="187"/>
      <c r="Q36" s="187"/>
      <c r="R36" s="187"/>
      <c r="S36" s="187"/>
      <c r="T36" s="187"/>
      <c r="U36" s="187"/>
      <c r="V36" s="188" t="str">
        <f>Betriebsdaten!$B$22</f>
        <v>20XX</v>
      </c>
      <c r="W36" s="189"/>
      <c r="X36" s="189"/>
      <c r="Y36" s="189"/>
      <c r="Z36" s="189"/>
      <c r="AA36" s="189"/>
      <c r="AB36" s="189"/>
      <c r="AC36" s="190" t="str">
        <f>Betriebsdaten!$B$23</f>
        <v>20XX</v>
      </c>
      <c r="AD36" s="191"/>
      <c r="AE36" s="191"/>
      <c r="AF36" s="191"/>
      <c r="AG36" s="191"/>
      <c r="AH36" s="191"/>
      <c r="AI36" s="191"/>
      <c r="AJ36" s="192" t="s">
        <v>126</v>
      </c>
      <c r="AK36" s="193"/>
      <c r="AL36" s="193"/>
      <c r="AM36" s="193"/>
      <c r="AN36" s="193"/>
      <c r="AO36" s="193"/>
    </row>
    <row r="37" spans="1:41" ht="18" x14ac:dyDescent="0.4">
      <c r="A37" s="279"/>
      <c r="B37" s="279"/>
      <c r="C37" s="279"/>
      <c r="D37" s="279"/>
      <c r="E37" s="279"/>
      <c r="F37" s="279"/>
      <c r="G37" s="279"/>
      <c r="H37" s="279"/>
      <c r="I37" s="279"/>
      <c r="J37" s="279"/>
      <c r="K37" s="279"/>
      <c r="L37" s="279"/>
      <c r="M37" s="279"/>
      <c r="N37" s="279"/>
      <c r="O37" s="194" t="s">
        <v>129</v>
      </c>
      <c r="P37" s="194"/>
      <c r="Q37" s="29" t="s">
        <v>51</v>
      </c>
      <c r="R37" s="29" t="s">
        <v>52</v>
      </c>
      <c r="S37" s="29" t="s">
        <v>53</v>
      </c>
      <c r="T37" s="29" t="s">
        <v>55</v>
      </c>
      <c r="U37" s="29" t="s">
        <v>56</v>
      </c>
      <c r="V37" s="197" t="s">
        <v>129</v>
      </c>
      <c r="W37" s="197"/>
      <c r="X37" s="30" t="s">
        <v>51</v>
      </c>
      <c r="Y37" s="30" t="s">
        <v>52</v>
      </c>
      <c r="Z37" s="30" t="s">
        <v>53</v>
      </c>
      <c r="AA37" s="30" t="s">
        <v>55</v>
      </c>
      <c r="AB37" s="30" t="s">
        <v>56</v>
      </c>
      <c r="AC37" s="200" t="s">
        <v>129</v>
      </c>
      <c r="AD37" s="200"/>
      <c r="AE37" s="31" t="s">
        <v>51</v>
      </c>
      <c r="AF37" s="31" t="s">
        <v>52</v>
      </c>
      <c r="AG37" s="31" t="s">
        <v>53</v>
      </c>
      <c r="AH37" s="31" t="s">
        <v>55</v>
      </c>
      <c r="AI37" s="31" t="s">
        <v>56</v>
      </c>
      <c r="AJ37" s="203" t="s">
        <v>129</v>
      </c>
      <c r="AK37" s="32" t="s">
        <v>51</v>
      </c>
      <c r="AL37" s="32" t="s">
        <v>52</v>
      </c>
      <c r="AM37" s="32" t="s">
        <v>53</v>
      </c>
      <c r="AN37" s="32" t="s">
        <v>55</v>
      </c>
      <c r="AO37" s="32" t="s">
        <v>56</v>
      </c>
    </row>
    <row r="38" spans="1:41" ht="18" thickBot="1" x14ac:dyDescent="0.4">
      <c r="A38" s="279"/>
      <c r="B38" s="279"/>
      <c r="C38" s="279"/>
      <c r="D38" s="279"/>
      <c r="E38" s="279"/>
      <c r="F38" s="279"/>
      <c r="G38" s="279"/>
      <c r="H38" s="279"/>
      <c r="I38" s="279"/>
      <c r="J38" s="279"/>
      <c r="K38" s="279"/>
      <c r="L38" s="279"/>
      <c r="M38" s="279"/>
      <c r="N38" s="279"/>
      <c r="O38" s="195"/>
      <c r="P38" s="195"/>
      <c r="Q38" s="33" t="s">
        <v>125</v>
      </c>
      <c r="R38" s="33" t="s">
        <v>125</v>
      </c>
      <c r="S38" s="33" t="s">
        <v>125</v>
      </c>
      <c r="T38" s="33" t="s">
        <v>125</v>
      </c>
      <c r="U38" s="33" t="s">
        <v>125</v>
      </c>
      <c r="V38" s="198"/>
      <c r="W38" s="198"/>
      <c r="X38" s="34" t="s">
        <v>125</v>
      </c>
      <c r="Y38" s="34" t="s">
        <v>125</v>
      </c>
      <c r="Z38" s="34" t="s">
        <v>125</v>
      </c>
      <c r="AA38" s="34" t="s">
        <v>125</v>
      </c>
      <c r="AB38" s="34" t="s">
        <v>125</v>
      </c>
      <c r="AC38" s="201"/>
      <c r="AD38" s="201"/>
      <c r="AE38" s="35" t="s">
        <v>125</v>
      </c>
      <c r="AF38" s="35" t="s">
        <v>125</v>
      </c>
      <c r="AG38" s="35" t="s">
        <v>125</v>
      </c>
      <c r="AH38" s="35" t="s">
        <v>125</v>
      </c>
      <c r="AI38" s="35" t="s">
        <v>125</v>
      </c>
      <c r="AJ38" s="204"/>
      <c r="AK38" s="36" t="s">
        <v>125</v>
      </c>
      <c r="AL38" s="36" t="s">
        <v>125</v>
      </c>
      <c r="AM38" s="36" t="s">
        <v>125</v>
      </c>
      <c r="AN38" s="36" t="s">
        <v>125</v>
      </c>
      <c r="AO38" s="36" t="s">
        <v>125</v>
      </c>
    </row>
    <row r="39" spans="1:41" ht="19" thickTop="1" thickBot="1" x14ac:dyDescent="0.45">
      <c r="A39" s="279"/>
      <c r="B39" s="279"/>
      <c r="C39" s="279"/>
      <c r="D39" s="279"/>
      <c r="E39" s="279"/>
      <c r="F39" s="279"/>
      <c r="G39" s="279"/>
      <c r="H39" s="279"/>
      <c r="I39" s="279"/>
      <c r="J39" s="279"/>
      <c r="K39" s="279"/>
      <c r="L39" s="279"/>
      <c r="M39" s="279"/>
      <c r="N39" s="279"/>
      <c r="O39" s="196"/>
      <c r="P39" s="196"/>
      <c r="Q39" s="82">
        <f t="shared" ref="Q39:U39" si="12">SUM(Q8:Q34)</f>
        <v>0</v>
      </c>
      <c r="R39" s="82">
        <f t="shared" si="12"/>
        <v>0</v>
      </c>
      <c r="S39" s="82">
        <f t="shared" si="12"/>
        <v>0</v>
      </c>
      <c r="T39" s="82">
        <f t="shared" si="12"/>
        <v>0</v>
      </c>
      <c r="U39" s="82">
        <f t="shared" si="12"/>
        <v>0</v>
      </c>
      <c r="V39" s="199"/>
      <c r="W39" s="199"/>
      <c r="X39" s="82">
        <f t="shared" ref="X39:AB39" si="13">SUM(X8:X34)</f>
        <v>0</v>
      </c>
      <c r="Y39" s="82">
        <f t="shared" si="13"/>
        <v>0</v>
      </c>
      <c r="Z39" s="82">
        <f t="shared" si="13"/>
        <v>0</v>
      </c>
      <c r="AA39" s="82">
        <f t="shared" si="13"/>
        <v>0</v>
      </c>
      <c r="AB39" s="82">
        <f t="shared" si="13"/>
        <v>0</v>
      </c>
      <c r="AC39" s="202"/>
      <c r="AD39" s="202"/>
      <c r="AE39" s="82">
        <f t="shared" ref="AE39:AI39" si="14">SUM(AE8:AE34)</f>
        <v>0</v>
      </c>
      <c r="AF39" s="82">
        <f t="shared" si="14"/>
        <v>0</v>
      </c>
      <c r="AG39" s="82">
        <f t="shared" si="14"/>
        <v>0</v>
      </c>
      <c r="AH39" s="82">
        <f t="shared" si="14"/>
        <v>0</v>
      </c>
      <c r="AI39" s="82">
        <f t="shared" si="14"/>
        <v>0</v>
      </c>
      <c r="AJ39" s="205"/>
      <c r="AK39" s="83">
        <f t="shared" ref="AK39:AO39" si="15">SUM(AK8:AK34)</f>
        <v>0</v>
      </c>
      <c r="AL39" s="83">
        <f t="shared" si="15"/>
        <v>0</v>
      </c>
      <c r="AM39" s="83">
        <f t="shared" si="15"/>
        <v>0</v>
      </c>
      <c r="AN39" s="83">
        <f t="shared" si="15"/>
        <v>0</v>
      </c>
      <c r="AO39" s="83">
        <f t="shared" si="15"/>
        <v>0</v>
      </c>
    </row>
    <row r="40" spans="1:41" s="77" customFormat="1" ht="14.5" thickTop="1" x14ac:dyDescent="0.3"/>
    <row r="41" spans="1:41" s="77" customFormat="1" x14ac:dyDescent="0.3"/>
    <row r="42" spans="1:41" s="77" customFormat="1" x14ac:dyDescent="0.3"/>
    <row r="43" spans="1:41" s="77" customFormat="1" x14ac:dyDescent="0.3"/>
    <row r="44" spans="1:41" s="77" customFormat="1" x14ac:dyDescent="0.3"/>
    <row r="45" spans="1:41" s="77" customFormat="1" x14ac:dyDescent="0.3"/>
    <row r="46" spans="1:41" s="77" customFormat="1" x14ac:dyDescent="0.3"/>
    <row r="47" spans="1:41" s="77" customFormat="1" x14ac:dyDescent="0.3"/>
    <row r="48" spans="1:41" s="77" customFormat="1" x14ac:dyDescent="0.3"/>
    <row r="49" s="77" customFormat="1" x14ac:dyDescent="0.3"/>
    <row r="50" s="77" customFormat="1" x14ac:dyDescent="0.3"/>
    <row r="51" s="77" customFormat="1" x14ac:dyDescent="0.3"/>
    <row r="52" s="77" customFormat="1" x14ac:dyDescent="0.3"/>
    <row r="53" s="77" customFormat="1" x14ac:dyDescent="0.3"/>
    <row r="54" s="77" customFormat="1" x14ac:dyDescent="0.3"/>
    <row r="55" s="77" customFormat="1" x14ac:dyDescent="0.3"/>
    <row r="56" s="77" customFormat="1" x14ac:dyDescent="0.3"/>
    <row r="57" s="77" customFormat="1" x14ac:dyDescent="0.3"/>
    <row r="58" s="77" customFormat="1" x14ac:dyDescent="0.3"/>
    <row r="59" s="77" customFormat="1" x14ac:dyDescent="0.3"/>
    <row r="60" s="77" customFormat="1" x14ac:dyDescent="0.3"/>
    <row r="61" s="77" customFormat="1" x14ac:dyDescent="0.3"/>
    <row r="62" s="77" customFormat="1" x14ac:dyDescent="0.3"/>
    <row r="63" s="77" customFormat="1" x14ac:dyDescent="0.3"/>
    <row r="64" s="77" customFormat="1" x14ac:dyDescent="0.3"/>
    <row r="65" s="77" customFormat="1" x14ac:dyDescent="0.3"/>
    <row r="66" s="77" customFormat="1" x14ac:dyDescent="0.3"/>
    <row r="67" s="77" customFormat="1" x14ac:dyDescent="0.3"/>
    <row r="68" s="77" customFormat="1" x14ac:dyDescent="0.3"/>
    <row r="69" s="77" customFormat="1" x14ac:dyDescent="0.3"/>
    <row r="70" s="77" customFormat="1" x14ac:dyDescent="0.3"/>
    <row r="71" s="77" customFormat="1" x14ac:dyDescent="0.3"/>
    <row r="72" s="77" customFormat="1" x14ac:dyDescent="0.3"/>
    <row r="73" s="77" customFormat="1" x14ac:dyDescent="0.3"/>
    <row r="74" s="77" customFormat="1" x14ac:dyDescent="0.3"/>
    <row r="75" s="77" customFormat="1" x14ac:dyDescent="0.3"/>
    <row r="76" s="77" customFormat="1" x14ac:dyDescent="0.3"/>
    <row r="77" s="77" customFormat="1" x14ac:dyDescent="0.3"/>
    <row r="78" s="77" customFormat="1" x14ac:dyDescent="0.3"/>
    <row r="79" s="77" customFormat="1" x14ac:dyDescent="0.3"/>
    <row r="80" s="77" customFormat="1" x14ac:dyDescent="0.3"/>
    <row r="81" s="77" customFormat="1" x14ac:dyDescent="0.3"/>
    <row r="82" s="77" customFormat="1" x14ac:dyDescent="0.3"/>
    <row r="83" s="77" customFormat="1" x14ac:dyDescent="0.3"/>
    <row r="84" s="77" customFormat="1" x14ac:dyDescent="0.3"/>
    <row r="85" s="77" customFormat="1" x14ac:dyDescent="0.3"/>
    <row r="86" s="77" customFormat="1" x14ac:dyDescent="0.3"/>
    <row r="87" s="77" customFormat="1" x14ac:dyDescent="0.3"/>
    <row r="88" s="77" customFormat="1" x14ac:dyDescent="0.3"/>
    <row r="89" s="77" customFormat="1" x14ac:dyDescent="0.3"/>
    <row r="90" s="77" customFormat="1" x14ac:dyDescent="0.3"/>
    <row r="91" s="77" customFormat="1" x14ac:dyDescent="0.3"/>
    <row r="92" s="77" customFormat="1" x14ac:dyDescent="0.3"/>
    <row r="93" s="77" customFormat="1" x14ac:dyDescent="0.3"/>
    <row r="94" s="77" customFormat="1" x14ac:dyDescent="0.3"/>
    <row r="95" s="77" customFormat="1" x14ac:dyDescent="0.3"/>
    <row r="96" s="77" customFormat="1" x14ac:dyDescent="0.3"/>
    <row r="97" s="77" customFormat="1" x14ac:dyDescent="0.3"/>
    <row r="98" s="77" customFormat="1" x14ac:dyDescent="0.3"/>
    <row r="99" s="77" customFormat="1" x14ac:dyDescent="0.3"/>
    <row r="100" s="77" customFormat="1" x14ac:dyDescent="0.3"/>
    <row r="101" s="77" customFormat="1" x14ac:dyDescent="0.3"/>
    <row r="102" s="77" customFormat="1" x14ac:dyDescent="0.3"/>
    <row r="103" s="77" customFormat="1" x14ac:dyDescent="0.3"/>
    <row r="104" s="77" customFormat="1" x14ac:dyDescent="0.3"/>
    <row r="105" s="77" customFormat="1" x14ac:dyDescent="0.3"/>
    <row r="106" s="77" customFormat="1" x14ac:dyDescent="0.3"/>
    <row r="107" s="77" customFormat="1" x14ac:dyDescent="0.3"/>
    <row r="108" s="77" customFormat="1" x14ac:dyDescent="0.3"/>
    <row r="109" s="77" customFormat="1" x14ac:dyDescent="0.3"/>
    <row r="110" s="77" customFormat="1" x14ac:dyDescent="0.3"/>
    <row r="111" s="77" customFormat="1" x14ac:dyDescent="0.3"/>
    <row r="112" s="77" customFormat="1" x14ac:dyDescent="0.3"/>
    <row r="113" spans="1:1" s="77" customFormat="1" x14ac:dyDescent="0.3"/>
    <row r="114" spans="1:1" s="77" customFormat="1" x14ac:dyDescent="0.3"/>
    <row r="115" spans="1:1" s="77" customFormat="1" x14ac:dyDescent="0.3"/>
    <row r="116" spans="1:1" s="77" customFormat="1" x14ac:dyDescent="0.3"/>
    <row r="120" spans="1:1" x14ac:dyDescent="0.3">
      <c r="A120" s="78">
        <v>50</v>
      </c>
    </row>
  </sheetData>
  <mergeCells count="31">
    <mergeCell ref="A36:N39"/>
    <mergeCell ref="V37:W39"/>
    <mergeCell ref="O37:P39"/>
    <mergeCell ref="AC37:AD39"/>
    <mergeCell ref="AJ37:AJ39"/>
    <mergeCell ref="AC6:AC7"/>
    <mergeCell ref="AD6:AD7"/>
    <mergeCell ref="AJ6:AJ7"/>
    <mergeCell ref="AJ5:AO5"/>
    <mergeCell ref="O36:U36"/>
    <mergeCell ref="V36:AB36"/>
    <mergeCell ref="AC36:AI36"/>
    <mergeCell ref="AJ36:AO36"/>
    <mergeCell ref="O6:O7"/>
    <mergeCell ref="P6:P7"/>
    <mergeCell ref="V6:V7"/>
    <mergeCell ref="W6:W7"/>
    <mergeCell ref="AC5:AI5"/>
    <mergeCell ref="B6:D6"/>
    <mergeCell ref="E6:G6"/>
    <mergeCell ref="H6:J6"/>
    <mergeCell ref="B4:N4"/>
    <mergeCell ref="A4:A7"/>
    <mergeCell ref="K5:M6"/>
    <mergeCell ref="N5:N7"/>
    <mergeCell ref="B5:J5"/>
    <mergeCell ref="A1:N1"/>
    <mergeCell ref="A2:N2"/>
    <mergeCell ref="O5:U5"/>
    <mergeCell ref="V5:AB5"/>
    <mergeCell ref="A3:J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0</xdr:col>
                    <xdr:colOff>0</xdr:colOff>
                    <xdr:row>7</xdr:row>
                    <xdr:rowOff>6350</xdr:rowOff>
                  </from>
                  <to>
                    <xdr:col>0</xdr:col>
                    <xdr:colOff>1003300</xdr:colOff>
                    <xdr:row>8</xdr:row>
                    <xdr:rowOff>12700</xdr:rowOff>
                  </to>
                </anchor>
              </controlPr>
            </control>
          </mc:Choice>
        </mc:AlternateContent>
        <mc:AlternateContent xmlns:mc="http://schemas.openxmlformats.org/markup-compatibility/2006">
          <mc:Choice Requires="x14">
            <control shapeId="7177" r:id="rId5" name="Drop Down 9">
              <controlPr defaultSize="0" autoLine="0" autoPict="0">
                <anchor moveWithCells="1">
                  <from>
                    <xdr:col>0</xdr:col>
                    <xdr:colOff>0</xdr:colOff>
                    <xdr:row>8</xdr:row>
                    <xdr:rowOff>6350</xdr:rowOff>
                  </from>
                  <to>
                    <xdr:col>0</xdr:col>
                    <xdr:colOff>1003300</xdr:colOff>
                    <xdr:row>8</xdr:row>
                    <xdr:rowOff>247650</xdr:rowOff>
                  </to>
                </anchor>
              </controlPr>
            </control>
          </mc:Choice>
        </mc:AlternateContent>
        <mc:AlternateContent xmlns:mc="http://schemas.openxmlformats.org/markup-compatibility/2006">
          <mc:Choice Requires="x14">
            <control shapeId="7180" r:id="rId6" name="Drop Down 12">
              <controlPr defaultSize="0" autoLine="0" autoPict="0">
                <anchor moveWithCells="1">
                  <from>
                    <xdr:col>0</xdr:col>
                    <xdr:colOff>0</xdr:colOff>
                    <xdr:row>9</xdr:row>
                    <xdr:rowOff>6350</xdr:rowOff>
                  </from>
                  <to>
                    <xdr:col>0</xdr:col>
                    <xdr:colOff>1003300</xdr:colOff>
                    <xdr:row>9</xdr:row>
                    <xdr:rowOff>247650</xdr:rowOff>
                  </to>
                </anchor>
              </controlPr>
            </control>
          </mc:Choice>
        </mc:AlternateContent>
        <mc:AlternateContent xmlns:mc="http://schemas.openxmlformats.org/markup-compatibility/2006">
          <mc:Choice Requires="x14">
            <control shapeId="7181" r:id="rId7" name="Drop Down 13">
              <controlPr defaultSize="0" autoLine="0" autoPict="0">
                <anchor moveWithCells="1">
                  <from>
                    <xdr:col>0</xdr:col>
                    <xdr:colOff>0</xdr:colOff>
                    <xdr:row>10</xdr:row>
                    <xdr:rowOff>6350</xdr:rowOff>
                  </from>
                  <to>
                    <xdr:col>0</xdr:col>
                    <xdr:colOff>1003300</xdr:colOff>
                    <xdr:row>10</xdr:row>
                    <xdr:rowOff>247650</xdr:rowOff>
                  </to>
                </anchor>
              </controlPr>
            </control>
          </mc:Choice>
        </mc:AlternateContent>
        <mc:AlternateContent xmlns:mc="http://schemas.openxmlformats.org/markup-compatibility/2006">
          <mc:Choice Requires="x14">
            <control shapeId="7182" r:id="rId8" name="Drop Down 14">
              <controlPr defaultSize="0" autoLine="0" autoPict="0">
                <anchor moveWithCells="1">
                  <from>
                    <xdr:col>0</xdr:col>
                    <xdr:colOff>0</xdr:colOff>
                    <xdr:row>11</xdr:row>
                    <xdr:rowOff>6350</xdr:rowOff>
                  </from>
                  <to>
                    <xdr:col>0</xdr:col>
                    <xdr:colOff>1003300</xdr:colOff>
                    <xdr:row>11</xdr:row>
                    <xdr:rowOff>247650</xdr:rowOff>
                  </to>
                </anchor>
              </controlPr>
            </control>
          </mc:Choice>
        </mc:AlternateContent>
        <mc:AlternateContent xmlns:mc="http://schemas.openxmlformats.org/markup-compatibility/2006">
          <mc:Choice Requires="x14">
            <control shapeId="7183" r:id="rId9" name="Drop Down 15">
              <controlPr defaultSize="0" autoLine="0" autoPict="0">
                <anchor moveWithCells="1">
                  <from>
                    <xdr:col>0</xdr:col>
                    <xdr:colOff>0</xdr:colOff>
                    <xdr:row>12</xdr:row>
                    <xdr:rowOff>6350</xdr:rowOff>
                  </from>
                  <to>
                    <xdr:col>0</xdr:col>
                    <xdr:colOff>1003300</xdr:colOff>
                    <xdr:row>12</xdr:row>
                    <xdr:rowOff>247650</xdr:rowOff>
                  </to>
                </anchor>
              </controlPr>
            </control>
          </mc:Choice>
        </mc:AlternateContent>
        <mc:AlternateContent xmlns:mc="http://schemas.openxmlformats.org/markup-compatibility/2006">
          <mc:Choice Requires="x14">
            <control shapeId="7184" r:id="rId10" name="Drop Down 16">
              <controlPr defaultSize="0" autoLine="0" autoPict="0">
                <anchor moveWithCells="1">
                  <from>
                    <xdr:col>0</xdr:col>
                    <xdr:colOff>0</xdr:colOff>
                    <xdr:row>13</xdr:row>
                    <xdr:rowOff>6350</xdr:rowOff>
                  </from>
                  <to>
                    <xdr:col>0</xdr:col>
                    <xdr:colOff>1003300</xdr:colOff>
                    <xdr:row>13</xdr:row>
                    <xdr:rowOff>247650</xdr:rowOff>
                  </to>
                </anchor>
              </controlPr>
            </control>
          </mc:Choice>
        </mc:AlternateContent>
        <mc:AlternateContent xmlns:mc="http://schemas.openxmlformats.org/markup-compatibility/2006">
          <mc:Choice Requires="x14">
            <control shapeId="7185" r:id="rId11" name="Drop Down 17">
              <controlPr defaultSize="0" autoLine="0" autoPict="0">
                <anchor moveWithCells="1">
                  <from>
                    <xdr:col>0</xdr:col>
                    <xdr:colOff>0</xdr:colOff>
                    <xdr:row>14</xdr:row>
                    <xdr:rowOff>6350</xdr:rowOff>
                  </from>
                  <to>
                    <xdr:col>0</xdr:col>
                    <xdr:colOff>1003300</xdr:colOff>
                    <xdr:row>14</xdr:row>
                    <xdr:rowOff>247650</xdr:rowOff>
                  </to>
                </anchor>
              </controlPr>
            </control>
          </mc:Choice>
        </mc:AlternateContent>
        <mc:AlternateContent xmlns:mc="http://schemas.openxmlformats.org/markup-compatibility/2006">
          <mc:Choice Requires="x14">
            <control shapeId="7186" r:id="rId12" name="Drop Down 18">
              <controlPr defaultSize="0" autoLine="0" autoPict="0">
                <anchor moveWithCells="1">
                  <from>
                    <xdr:col>0</xdr:col>
                    <xdr:colOff>0</xdr:colOff>
                    <xdr:row>15</xdr:row>
                    <xdr:rowOff>6350</xdr:rowOff>
                  </from>
                  <to>
                    <xdr:col>0</xdr:col>
                    <xdr:colOff>1003300</xdr:colOff>
                    <xdr:row>15</xdr:row>
                    <xdr:rowOff>247650</xdr:rowOff>
                  </to>
                </anchor>
              </controlPr>
            </control>
          </mc:Choice>
        </mc:AlternateContent>
        <mc:AlternateContent xmlns:mc="http://schemas.openxmlformats.org/markup-compatibility/2006">
          <mc:Choice Requires="x14">
            <control shapeId="7187" r:id="rId13" name="Drop Down 19">
              <controlPr defaultSize="0" autoLine="0" autoPict="0">
                <anchor moveWithCells="1">
                  <from>
                    <xdr:col>0</xdr:col>
                    <xdr:colOff>0</xdr:colOff>
                    <xdr:row>16</xdr:row>
                    <xdr:rowOff>6350</xdr:rowOff>
                  </from>
                  <to>
                    <xdr:col>0</xdr:col>
                    <xdr:colOff>1003300</xdr:colOff>
                    <xdr:row>16</xdr:row>
                    <xdr:rowOff>247650</xdr:rowOff>
                  </to>
                </anchor>
              </controlPr>
            </control>
          </mc:Choice>
        </mc:AlternateContent>
        <mc:AlternateContent xmlns:mc="http://schemas.openxmlformats.org/markup-compatibility/2006">
          <mc:Choice Requires="x14">
            <control shapeId="7188" r:id="rId14" name="Drop Down 20">
              <controlPr defaultSize="0" autoLine="0" autoPict="0">
                <anchor moveWithCells="1">
                  <from>
                    <xdr:col>0</xdr:col>
                    <xdr:colOff>0</xdr:colOff>
                    <xdr:row>17</xdr:row>
                    <xdr:rowOff>6350</xdr:rowOff>
                  </from>
                  <to>
                    <xdr:col>0</xdr:col>
                    <xdr:colOff>1003300</xdr:colOff>
                    <xdr:row>17</xdr:row>
                    <xdr:rowOff>247650</xdr:rowOff>
                  </to>
                </anchor>
              </controlPr>
            </control>
          </mc:Choice>
        </mc:AlternateContent>
        <mc:AlternateContent xmlns:mc="http://schemas.openxmlformats.org/markup-compatibility/2006">
          <mc:Choice Requires="x14">
            <control shapeId="7189" r:id="rId15" name="Drop Down 21">
              <controlPr defaultSize="0" autoLine="0" autoPict="0">
                <anchor moveWithCells="1">
                  <from>
                    <xdr:col>0</xdr:col>
                    <xdr:colOff>0</xdr:colOff>
                    <xdr:row>18</xdr:row>
                    <xdr:rowOff>6350</xdr:rowOff>
                  </from>
                  <to>
                    <xdr:col>0</xdr:col>
                    <xdr:colOff>1003300</xdr:colOff>
                    <xdr:row>18</xdr:row>
                    <xdr:rowOff>247650</xdr:rowOff>
                  </to>
                </anchor>
              </controlPr>
            </control>
          </mc:Choice>
        </mc:AlternateContent>
        <mc:AlternateContent xmlns:mc="http://schemas.openxmlformats.org/markup-compatibility/2006">
          <mc:Choice Requires="x14">
            <control shapeId="7190" r:id="rId16" name="Drop Down 22">
              <controlPr defaultSize="0" autoLine="0" autoPict="0">
                <anchor moveWithCells="1">
                  <from>
                    <xdr:col>0</xdr:col>
                    <xdr:colOff>0</xdr:colOff>
                    <xdr:row>19</xdr:row>
                    <xdr:rowOff>6350</xdr:rowOff>
                  </from>
                  <to>
                    <xdr:col>0</xdr:col>
                    <xdr:colOff>1003300</xdr:colOff>
                    <xdr:row>19</xdr:row>
                    <xdr:rowOff>247650</xdr:rowOff>
                  </to>
                </anchor>
              </controlPr>
            </control>
          </mc:Choice>
        </mc:AlternateContent>
        <mc:AlternateContent xmlns:mc="http://schemas.openxmlformats.org/markup-compatibility/2006">
          <mc:Choice Requires="x14">
            <control shapeId="7191" r:id="rId17" name="Drop Down 23">
              <controlPr defaultSize="0" autoLine="0" autoPict="0">
                <anchor moveWithCells="1">
                  <from>
                    <xdr:col>0</xdr:col>
                    <xdr:colOff>0</xdr:colOff>
                    <xdr:row>20</xdr:row>
                    <xdr:rowOff>6350</xdr:rowOff>
                  </from>
                  <to>
                    <xdr:col>0</xdr:col>
                    <xdr:colOff>1003300</xdr:colOff>
                    <xdr:row>20</xdr:row>
                    <xdr:rowOff>247650</xdr:rowOff>
                  </to>
                </anchor>
              </controlPr>
            </control>
          </mc:Choice>
        </mc:AlternateContent>
        <mc:AlternateContent xmlns:mc="http://schemas.openxmlformats.org/markup-compatibility/2006">
          <mc:Choice Requires="x14">
            <control shapeId="7192" r:id="rId18" name="Drop Down 24">
              <controlPr defaultSize="0" autoLine="0" autoPict="0">
                <anchor moveWithCells="1">
                  <from>
                    <xdr:col>0</xdr:col>
                    <xdr:colOff>0</xdr:colOff>
                    <xdr:row>21</xdr:row>
                    <xdr:rowOff>6350</xdr:rowOff>
                  </from>
                  <to>
                    <xdr:col>0</xdr:col>
                    <xdr:colOff>1003300</xdr:colOff>
                    <xdr:row>21</xdr:row>
                    <xdr:rowOff>247650</xdr:rowOff>
                  </to>
                </anchor>
              </controlPr>
            </control>
          </mc:Choice>
        </mc:AlternateContent>
        <mc:AlternateContent xmlns:mc="http://schemas.openxmlformats.org/markup-compatibility/2006">
          <mc:Choice Requires="x14">
            <control shapeId="7193" r:id="rId19" name="Drop Down 25">
              <controlPr defaultSize="0" autoLine="0" autoPict="0">
                <anchor moveWithCells="1">
                  <from>
                    <xdr:col>0</xdr:col>
                    <xdr:colOff>0</xdr:colOff>
                    <xdr:row>22</xdr:row>
                    <xdr:rowOff>6350</xdr:rowOff>
                  </from>
                  <to>
                    <xdr:col>0</xdr:col>
                    <xdr:colOff>1003300</xdr:colOff>
                    <xdr:row>22</xdr:row>
                    <xdr:rowOff>247650</xdr:rowOff>
                  </to>
                </anchor>
              </controlPr>
            </control>
          </mc:Choice>
        </mc:AlternateContent>
        <mc:AlternateContent xmlns:mc="http://schemas.openxmlformats.org/markup-compatibility/2006">
          <mc:Choice Requires="x14">
            <control shapeId="7194" r:id="rId20" name="Drop Down 26">
              <controlPr defaultSize="0" autoLine="0" autoPict="0">
                <anchor moveWithCells="1">
                  <from>
                    <xdr:col>0</xdr:col>
                    <xdr:colOff>0</xdr:colOff>
                    <xdr:row>23</xdr:row>
                    <xdr:rowOff>6350</xdr:rowOff>
                  </from>
                  <to>
                    <xdr:col>0</xdr:col>
                    <xdr:colOff>1003300</xdr:colOff>
                    <xdr:row>23</xdr:row>
                    <xdr:rowOff>247650</xdr:rowOff>
                  </to>
                </anchor>
              </controlPr>
            </control>
          </mc:Choice>
        </mc:AlternateContent>
        <mc:AlternateContent xmlns:mc="http://schemas.openxmlformats.org/markup-compatibility/2006">
          <mc:Choice Requires="x14">
            <control shapeId="7195" r:id="rId21" name="Drop Down 27">
              <controlPr defaultSize="0" autoLine="0" autoPict="0">
                <anchor moveWithCells="1">
                  <from>
                    <xdr:col>0</xdr:col>
                    <xdr:colOff>0</xdr:colOff>
                    <xdr:row>24</xdr:row>
                    <xdr:rowOff>6350</xdr:rowOff>
                  </from>
                  <to>
                    <xdr:col>0</xdr:col>
                    <xdr:colOff>1003300</xdr:colOff>
                    <xdr:row>24</xdr:row>
                    <xdr:rowOff>247650</xdr:rowOff>
                  </to>
                </anchor>
              </controlPr>
            </control>
          </mc:Choice>
        </mc:AlternateContent>
        <mc:AlternateContent xmlns:mc="http://schemas.openxmlformats.org/markup-compatibility/2006">
          <mc:Choice Requires="x14">
            <control shapeId="7196" r:id="rId22" name="Drop Down 28">
              <controlPr defaultSize="0" autoLine="0" autoPict="0">
                <anchor moveWithCells="1">
                  <from>
                    <xdr:col>0</xdr:col>
                    <xdr:colOff>0</xdr:colOff>
                    <xdr:row>25</xdr:row>
                    <xdr:rowOff>6350</xdr:rowOff>
                  </from>
                  <to>
                    <xdr:col>0</xdr:col>
                    <xdr:colOff>1003300</xdr:colOff>
                    <xdr:row>25</xdr:row>
                    <xdr:rowOff>247650</xdr:rowOff>
                  </to>
                </anchor>
              </controlPr>
            </control>
          </mc:Choice>
        </mc:AlternateContent>
        <mc:AlternateContent xmlns:mc="http://schemas.openxmlformats.org/markup-compatibility/2006">
          <mc:Choice Requires="x14">
            <control shapeId="7197" r:id="rId23" name="Drop Down 29">
              <controlPr defaultSize="0" autoLine="0" autoPict="0">
                <anchor moveWithCells="1">
                  <from>
                    <xdr:col>0</xdr:col>
                    <xdr:colOff>0</xdr:colOff>
                    <xdr:row>26</xdr:row>
                    <xdr:rowOff>6350</xdr:rowOff>
                  </from>
                  <to>
                    <xdr:col>0</xdr:col>
                    <xdr:colOff>1003300</xdr:colOff>
                    <xdr:row>26</xdr:row>
                    <xdr:rowOff>247650</xdr:rowOff>
                  </to>
                </anchor>
              </controlPr>
            </control>
          </mc:Choice>
        </mc:AlternateContent>
        <mc:AlternateContent xmlns:mc="http://schemas.openxmlformats.org/markup-compatibility/2006">
          <mc:Choice Requires="x14">
            <control shapeId="7198" r:id="rId24" name="Drop Down 30">
              <controlPr defaultSize="0" autoLine="0" autoPict="0">
                <anchor moveWithCells="1">
                  <from>
                    <xdr:col>0</xdr:col>
                    <xdr:colOff>0</xdr:colOff>
                    <xdr:row>27</xdr:row>
                    <xdr:rowOff>6350</xdr:rowOff>
                  </from>
                  <to>
                    <xdr:col>0</xdr:col>
                    <xdr:colOff>1003300</xdr:colOff>
                    <xdr:row>27</xdr:row>
                    <xdr:rowOff>247650</xdr:rowOff>
                  </to>
                </anchor>
              </controlPr>
            </control>
          </mc:Choice>
        </mc:AlternateContent>
        <mc:AlternateContent xmlns:mc="http://schemas.openxmlformats.org/markup-compatibility/2006">
          <mc:Choice Requires="x14">
            <control shapeId="7199" r:id="rId25" name="Drop Down 31">
              <controlPr defaultSize="0" autoLine="0" autoPict="0">
                <anchor moveWithCells="1">
                  <from>
                    <xdr:col>0</xdr:col>
                    <xdr:colOff>0</xdr:colOff>
                    <xdr:row>28</xdr:row>
                    <xdr:rowOff>6350</xdr:rowOff>
                  </from>
                  <to>
                    <xdr:col>0</xdr:col>
                    <xdr:colOff>1003300</xdr:colOff>
                    <xdr:row>28</xdr:row>
                    <xdr:rowOff>247650</xdr:rowOff>
                  </to>
                </anchor>
              </controlPr>
            </control>
          </mc:Choice>
        </mc:AlternateContent>
        <mc:AlternateContent xmlns:mc="http://schemas.openxmlformats.org/markup-compatibility/2006">
          <mc:Choice Requires="x14">
            <control shapeId="7200" r:id="rId26" name="Drop Down 32">
              <controlPr defaultSize="0" autoLine="0" autoPict="0">
                <anchor moveWithCells="1">
                  <from>
                    <xdr:col>0</xdr:col>
                    <xdr:colOff>0</xdr:colOff>
                    <xdr:row>29</xdr:row>
                    <xdr:rowOff>6350</xdr:rowOff>
                  </from>
                  <to>
                    <xdr:col>0</xdr:col>
                    <xdr:colOff>1003300</xdr:colOff>
                    <xdr:row>29</xdr:row>
                    <xdr:rowOff>247650</xdr:rowOff>
                  </to>
                </anchor>
              </controlPr>
            </control>
          </mc:Choice>
        </mc:AlternateContent>
        <mc:AlternateContent xmlns:mc="http://schemas.openxmlformats.org/markup-compatibility/2006">
          <mc:Choice Requires="x14">
            <control shapeId="7201" r:id="rId27" name="Drop Down 33">
              <controlPr defaultSize="0" autoLine="0" autoPict="0">
                <anchor moveWithCells="1">
                  <from>
                    <xdr:col>0</xdr:col>
                    <xdr:colOff>0</xdr:colOff>
                    <xdr:row>30</xdr:row>
                    <xdr:rowOff>6350</xdr:rowOff>
                  </from>
                  <to>
                    <xdr:col>0</xdr:col>
                    <xdr:colOff>1003300</xdr:colOff>
                    <xdr:row>30</xdr:row>
                    <xdr:rowOff>247650</xdr:rowOff>
                  </to>
                </anchor>
              </controlPr>
            </control>
          </mc:Choice>
        </mc:AlternateContent>
        <mc:AlternateContent xmlns:mc="http://schemas.openxmlformats.org/markup-compatibility/2006">
          <mc:Choice Requires="x14">
            <control shapeId="7202" r:id="rId28" name="Drop Down 34">
              <controlPr defaultSize="0" autoLine="0" autoPict="0">
                <anchor moveWithCells="1">
                  <from>
                    <xdr:col>0</xdr:col>
                    <xdr:colOff>0</xdr:colOff>
                    <xdr:row>31</xdr:row>
                    <xdr:rowOff>6350</xdr:rowOff>
                  </from>
                  <to>
                    <xdr:col>0</xdr:col>
                    <xdr:colOff>1003300</xdr:colOff>
                    <xdr:row>31</xdr:row>
                    <xdr:rowOff>247650</xdr:rowOff>
                  </to>
                </anchor>
              </controlPr>
            </control>
          </mc:Choice>
        </mc:AlternateContent>
        <mc:AlternateContent xmlns:mc="http://schemas.openxmlformats.org/markup-compatibility/2006">
          <mc:Choice Requires="x14">
            <control shapeId="7203" r:id="rId29" name="Drop Down 35">
              <controlPr defaultSize="0" autoLine="0" autoPict="0">
                <anchor moveWithCells="1">
                  <from>
                    <xdr:col>0</xdr:col>
                    <xdr:colOff>0</xdr:colOff>
                    <xdr:row>32</xdr:row>
                    <xdr:rowOff>6350</xdr:rowOff>
                  </from>
                  <to>
                    <xdr:col>0</xdr:col>
                    <xdr:colOff>1003300</xdr:colOff>
                    <xdr:row>32</xdr:row>
                    <xdr:rowOff>247650</xdr:rowOff>
                  </to>
                </anchor>
              </controlPr>
            </control>
          </mc:Choice>
        </mc:AlternateContent>
        <mc:AlternateContent xmlns:mc="http://schemas.openxmlformats.org/markup-compatibility/2006">
          <mc:Choice Requires="x14">
            <control shapeId="7204" r:id="rId30" name="Drop Down 36">
              <controlPr defaultSize="0" autoLine="0" autoPict="0">
                <anchor moveWithCells="1">
                  <from>
                    <xdr:col>0</xdr:col>
                    <xdr:colOff>0</xdr:colOff>
                    <xdr:row>33</xdr:row>
                    <xdr:rowOff>6350</xdr:rowOff>
                  </from>
                  <to>
                    <xdr:col>0</xdr:col>
                    <xdr:colOff>1003300</xdr:colOff>
                    <xdr:row>33</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BG76"/>
  <sheetViews>
    <sheetView topLeftCell="A2" workbookViewId="0">
      <selection activeCell="K8" sqref="K8:N22"/>
    </sheetView>
  </sheetViews>
  <sheetFormatPr baseColWidth="10" defaultColWidth="10.90625" defaultRowHeight="14" x14ac:dyDescent="0.3"/>
  <cols>
    <col min="1" max="1" width="32" style="78" customWidth="1"/>
    <col min="2" max="3" width="7.36328125" style="78" customWidth="1"/>
    <col min="4" max="4" width="8.1796875" style="78" customWidth="1"/>
    <col min="5" max="6" width="7.36328125" style="78" customWidth="1"/>
    <col min="7" max="7" width="8.7265625" style="78" customWidth="1"/>
    <col min="8" max="9" width="7.36328125" style="78" customWidth="1"/>
    <col min="10" max="10" width="8.08984375" style="78" customWidth="1"/>
    <col min="11" max="13" width="9.7265625" style="78" customWidth="1"/>
    <col min="14" max="14" width="19.26953125" style="78" customWidth="1"/>
    <col min="15" max="15" width="0" style="78" hidden="1" customWidth="1"/>
    <col min="16" max="21" width="10.90625" style="78"/>
    <col min="22" max="22" width="0" style="78" hidden="1" customWidth="1"/>
    <col min="23" max="28" width="10.90625" style="78"/>
    <col min="29" max="29" width="0" style="78" hidden="1" customWidth="1"/>
    <col min="30" max="41" width="10.90625" style="78"/>
    <col min="42" max="59" width="10.90625" style="77"/>
    <col min="60" max="16384" width="10.90625" style="78"/>
  </cols>
  <sheetData>
    <row r="1" spans="1:41" ht="15.5" customHeight="1" x14ac:dyDescent="0.3">
      <c r="A1" s="174" t="s">
        <v>28</v>
      </c>
      <c r="B1" s="175"/>
      <c r="C1" s="175"/>
      <c r="D1" s="175"/>
      <c r="E1" s="175"/>
      <c r="F1" s="175"/>
      <c r="G1" s="175"/>
      <c r="H1" s="175"/>
      <c r="I1" s="175"/>
      <c r="J1" s="175"/>
      <c r="K1" s="175"/>
      <c r="L1" s="175"/>
      <c r="M1" s="175"/>
      <c r="N1" s="176"/>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spans="1:41" ht="42" customHeight="1" x14ac:dyDescent="0.3">
      <c r="A2" s="264" t="s">
        <v>276</v>
      </c>
      <c r="B2" s="265"/>
      <c r="C2" s="265"/>
      <c r="D2" s="265"/>
      <c r="E2" s="265"/>
      <c r="F2" s="265"/>
      <c r="G2" s="265"/>
      <c r="H2" s="265"/>
      <c r="I2" s="265"/>
      <c r="J2" s="265"/>
      <c r="K2" s="265"/>
      <c r="L2" s="265"/>
      <c r="M2" s="265"/>
      <c r="N2" s="266"/>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row>
    <row r="3" spans="1:41" ht="15" customHeight="1" thickBot="1" x14ac:dyDescent="0.35">
      <c r="A3" s="267"/>
      <c r="B3" s="268"/>
      <c r="C3" s="268"/>
      <c r="D3" s="268"/>
      <c r="E3" s="268"/>
      <c r="F3" s="268"/>
      <c r="G3" s="268"/>
      <c r="H3" s="268"/>
      <c r="I3" s="38"/>
      <c r="J3" s="38"/>
      <c r="K3" s="38"/>
      <c r="L3" s="38"/>
      <c r="M3" s="38"/>
      <c r="N3" s="51"/>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row>
    <row r="4" spans="1:41" ht="16" customHeight="1" thickBot="1" x14ac:dyDescent="0.35">
      <c r="A4" s="271" t="s">
        <v>39</v>
      </c>
      <c r="B4" s="269" t="s">
        <v>110</v>
      </c>
      <c r="C4" s="269"/>
      <c r="D4" s="269"/>
      <c r="E4" s="269"/>
      <c r="F4" s="269"/>
      <c r="G4" s="269"/>
      <c r="H4" s="269"/>
      <c r="I4" s="269"/>
      <c r="J4" s="269"/>
      <c r="K4" s="269"/>
      <c r="L4" s="269"/>
      <c r="M4" s="269"/>
      <c r="N4" s="270"/>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row>
    <row r="5" spans="1:41" ht="20.5" customHeight="1" thickBot="1" x14ac:dyDescent="0.35">
      <c r="A5" s="272"/>
      <c r="B5" s="228" t="s">
        <v>40</v>
      </c>
      <c r="C5" s="228"/>
      <c r="D5" s="228"/>
      <c r="E5" s="228"/>
      <c r="F5" s="228"/>
      <c r="G5" s="228"/>
      <c r="H5" s="228"/>
      <c r="I5" s="228"/>
      <c r="J5" s="228"/>
      <c r="K5" s="274" t="s">
        <v>146</v>
      </c>
      <c r="L5" s="275"/>
      <c r="M5" s="276"/>
      <c r="N5" s="271" t="s">
        <v>219</v>
      </c>
      <c r="O5" s="206" t="str">
        <f>Betriebsdaten!$B$21</f>
        <v>20XX</v>
      </c>
      <c r="P5" s="207"/>
      <c r="Q5" s="207"/>
      <c r="R5" s="207"/>
      <c r="S5" s="207"/>
      <c r="T5" s="207"/>
      <c r="U5" s="207"/>
      <c r="V5" s="208" t="str">
        <f>Betriebsdaten!$B$22</f>
        <v>20XX</v>
      </c>
      <c r="W5" s="209"/>
      <c r="X5" s="209"/>
      <c r="Y5" s="209"/>
      <c r="Z5" s="209"/>
      <c r="AA5" s="209"/>
      <c r="AB5" s="209"/>
      <c r="AC5" s="210" t="str">
        <f>Betriebsdaten!$B$23</f>
        <v>20XX</v>
      </c>
      <c r="AD5" s="211"/>
      <c r="AE5" s="211"/>
      <c r="AF5" s="211"/>
      <c r="AG5" s="211"/>
      <c r="AH5" s="211"/>
      <c r="AI5" s="211"/>
      <c r="AJ5" s="212" t="s">
        <v>126</v>
      </c>
      <c r="AK5" s="213"/>
      <c r="AL5" s="213"/>
      <c r="AM5" s="213"/>
      <c r="AN5" s="213"/>
      <c r="AO5" s="213"/>
    </row>
    <row r="6" spans="1:41" ht="20" customHeight="1" thickBot="1" x14ac:dyDescent="0.35">
      <c r="A6" s="272"/>
      <c r="B6" s="223" t="str">
        <f>Betriebsdaten!$B$21</f>
        <v>20XX</v>
      </c>
      <c r="C6" s="223"/>
      <c r="D6" s="224"/>
      <c r="E6" s="222" t="str">
        <f>Betriebsdaten!$B$22</f>
        <v>20XX</v>
      </c>
      <c r="F6" s="223"/>
      <c r="G6" s="224"/>
      <c r="H6" s="222" t="str">
        <f>Betriebsdaten!$B$23</f>
        <v>20XX</v>
      </c>
      <c r="I6" s="223"/>
      <c r="J6" s="223"/>
      <c r="K6" s="267"/>
      <c r="L6" s="268"/>
      <c r="M6" s="277"/>
      <c r="N6" s="272"/>
      <c r="O6" s="214" t="s">
        <v>128</v>
      </c>
      <c r="P6" s="214" t="s">
        <v>200</v>
      </c>
      <c r="Q6" s="19" t="s">
        <v>51</v>
      </c>
      <c r="R6" s="19" t="s">
        <v>52</v>
      </c>
      <c r="S6" s="19" t="s">
        <v>53</v>
      </c>
      <c r="T6" s="19" t="s">
        <v>55</v>
      </c>
      <c r="U6" s="19" t="s">
        <v>56</v>
      </c>
      <c r="V6" s="216" t="s">
        <v>128</v>
      </c>
      <c r="W6" s="216" t="s">
        <v>200</v>
      </c>
      <c r="X6" s="22" t="s">
        <v>51</v>
      </c>
      <c r="Y6" s="22" t="s">
        <v>52</v>
      </c>
      <c r="Z6" s="22" t="s">
        <v>53</v>
      </c>
      <c r="AA6" s="22" t="s">
        <v>55</v>
      </c>
      <c r="AB6" s="22" t="s">
        <v>56</v>
      </c>
      <c r="AC6" s="218" t="s">
        <v>128</v>
      </c>
      <c r="AD6" s="218" t="s">
        <v>200</v>
      </c>
      <c r="AE6" s="26" t="s">
        <v>51</v>
      </c>
      <c r="AF6" s="26" t="s">
        <v>52</v>
      </c>
      <c r="AG6" s="26" t="s">
        <v>53</v>
      </c>
      <c r="AH6" s="26" t="s">
        <v>55</v>
      </c>
      <c r="AI6" s="26" t="s">
        <v>56</v>
      </c>
      <c r="AJ6" s="220" t="s">
        <v>200</v>
      </c>
      <c r="AK6" s="24" t="s">
        <v>51</v>
      </c>
      <c r="AL6" s="24" t="s">
        <v>52</v>
      </c>
      <c r="AM6" s="24" t="s">
        <v>53</v>
      </c>
      <c r="AN6" s="24" t="s">
        <v>55</v>
      </c>
      <c r="AO6" s="24" t="s">
        <v>56</v>
      </c>
    </row>
    <row r="7" spans="1:41" ht="28" customHeight="1" thickBot="1" x14ac:dyDescent="0.35">
      <c r="A7" s="273"/>
      <c r="B7" s="16" t="s">
        <v>42</v>
      </c>
      <c r="C7" s="16" t="s">
        <v>41</v>
      </c>
      <c r="D7" s="16" t="s">
        <v>43</v>
      </c>
      <c r="E7" s="16" t="s">
        <v>42</v>
      </c>
      <c r="F7" s="16" t="s">
        <v>41</v>
      </c>
      <c r="G7" s="16" t="s">
        <v>43</v>
      </c>
      <c r="H7" s="16" t="s">
        <v>42</v>
      </c>
      <c r="I7" s="16" t="s">
        <v>41</v>
      </c>
      <c r="J7" s="16" t="s">
        <v>43</v>
      </c>
      <c r="K7" s="18" t="str">
        <f>Betriebsdaten!$B$21</f>
        <v>20XX</v>
      </c>
      <c r="L7" s="18" t="str">
        <f>Betriebsdaten!$B$22</f>
        <v>20XX</v>
      </c>
      <c r="M7" s="18" t="str">
        <f>Betriebsdaten!$B$23</f>
        <v>20XX</v>
      </c>
      <c r="N7" s="273"/>
      <c r="O7" s="215"/>
      <c r="P7" s="215"/>
      <c r="Q7" s="21" t="s">
        <v>125</v>
      </c>
      <c r="R7" s="21" t="s">
        <v>125</v>
      </c>
      <c r="S7" s="21" t="s">
        <v>125</v>
      </c>
      <c r="T7" s="21" t="s">
        <v>125</v>
      </c>
      <c r="U7" s="21" t="s">
        <v>125</v>
      </c>
      <c r="V7" s="217"/>
      <c r="W7" s="217"/>
      <c r="X7" s="23" t="s">
        <v>125</v>
      </c>
      <c r="Y7" s="23" t="s">
        <v>125</v>
      </c>
      <c r="Z7" s="23" t="s">
        <v>125</v>
      </c>
      <c r="AA7" s="23" t="s">
        <v>125</v>
      </c>
      <c r="AB7" s="23" t="s">
        <v>125</v>
      </c>
      <c r="AC7" s="219"/>
      <c r="AD7" s="219"/>
      <c r="AE7" s="28" t="s">
        <v>125</v>
      </c>
      <c r="AF7" s="28" t="s">
        <v>125</v>
      </c>
      <c r="AG7" s="28" t="s">
        <v>125</v>
      </c>
      <c r="AH7" s="28" t="s">
        <v>125</v>
      </c>
      <c r="AI7" s="28" t="s">
        <v>125</v>
      </c>
      <c r="AJ7" s="221"/>
      <c r="AK7" s="25" t="s">
        <v>125</v>
      </c>
      <c r="AL7" s="25" t="s">
        <v>125</v>
      </c>
      <c r="AM7" s="25" t="s">
        <v>125</v>
      </c>
      <c r="AN7" s="25" t="s">
        <v>125</v>
      </c>
      <c r="AO7" s="25" t="s">
        <v>125</v>
      </c>
    </row>
    <row r="8" spans="1:41" ht="20" customHeight="1" thickBot="1" x14ac:dyDescent="0.35">
      <c r="A8" s="61">
        <v>8</v>
      </c>
      <c r="B8" s="313"/>
      <c r="C8" s="313"/>
      <c r="D8" s="68">
        <f>C8*B8</f>
        <v>0</v>
      </c>
      <c r="E8" s="313"/>
      <c r="F8" s="313"/>
      <c r="G8" s="68">
        <f>F8*E8</f>
        <v>0</v>
      </c>
      <c r="H8" s="313"/>
      <c r="I8" s="313"/>
      <c r="J8" s="68">
        <f>I8*H8</f>
        <v>0</v>
      </c>
      <c r="K8" s="303"/>
      <c r="L8" s="303"/>
      <c r="M8" s="303"/>
      <c r="N8" s="303"/>
      <c r="O8" s="12">
        <f>INDEX(Tabellenwerte!$C$106:$C$130,A8)</f>
        <v>8</v>
      </c>
      <c r="P8" s="12">
        <f>IF(K8&gt;0,K8,D8)</f>
        <v>0</v>
      </c>
      <c r="Q8" s="12">
        <f>INDEX(Tabellenwerte!$H$106:$H$130,'Tierische Nährstoffoutputs'!O8)*'Tierische Nährstoffoutputs'!P8/100</f>
        <v>0</v>
      </c>
      <c r="R8" s="12">
        <f>INDEX(Tabellenwerte!$I$106:$I$130,'Tierische Nährstoffoutputs'!O8)*'Tierische Nährstoffoutputs'!P8/100</f>
        <v>0</v>
      </c>
      <c r="S8" s="12">
        <f>INDEX(Tabellenwerte!$J$106:$J$130,'Tierische Nährstoffoutputs'!O8)*'Tierische Nährstoffoutputs'!P8/100</f>
        <v>0</v>
      </c>
      <c r="T8" s="12">
        <f>INDEX(Tabellenwerte!$L$106:$L$130,'Tierische Nährstoffoutputs'!O8)*'Tierische Nährstoffoutputs'!P8/100</f>
        <v>0</v>
      </c>
      <c r="U8" s="12">
        <f>INDEX(Tabellenwerte!$M$106:$M$130,'Tierische Nährstoffoutputs'!O8)*'Tierische Nährstoffoutputs'!P8/100</f>
        <v>0</v>
      </c>
      <c r="V8" s="12">
        <f>INDEX(Tabellenwerte!$C$106:$C$130,A8)</f>
        <v>8</v>
      </c>
      <c r="W8" s="12">
        <f t="shared" ref="W8:W22" si="0">IF(L8&gt;0,L8,G8)</f>
        <v>0</v>
      </c>
      <c r="X8" s="12">
        <f>INDEX(Tabellenwerte!$H$106:$H$130,'Tierische Nährstoffoutputs'!V8)*'Tierische Nährstoffoutputs'!W8/100</f>
        <v>0</v>
      </c>
      <c r="Y8" s="12">
        <f>INDEX(Tabellenwerte!$I$106:$I$130,'Tierische Nährstoffoutputs'!V8)*'Tierische Nährstoffoutputs'!W8/100</f>
        <v>0</v>
      </c>
      <c r="Z8" s="12">
        <f>INDEX(Tabellenwerte!$J$106:$J$130,'Tierische Nährstoffoutputs'!V8)*'Tierische Nährstoffoutputs'!W8/100</f>
        <v>0</v>
      </c>
      <c r="AA8" s="12">
        <f>INDEX(Tabellenwerte!$L$106:$L$130,'Tierische Nährstoffoutputs'!V8)*'Tierische Nährstoffoutputs'!W8/100</f>
        <v>0</v>
      </c>
      <c r="AB8" s="12">
        <f>INDEX(Tabellenwerte!$M$106:$M$130,'Tierische Nährstoffoutputs'!V8)*'Tierische Nährstoffoutputs'!W8/100</f>
        <v>0</v>
      </c>
      <c r="AC8" s="12">
        <f>INDEX(Tabellenwerte!$C$106:$C$130,A8)</f>
        <v>8</v>
      </c>
      <c r="AD8" s="12">
        <f t="shared" ref="AD8:AD22" si="1">IF(M8&gt;0,M8,J8)</f>
        <v>0</v>
      </c>
      <c r="AE8" s="12">
        <f>INDEX(Tabellenwerte!$H$106:$H$130,'Tierische Nährstoffoutputs'!AC8)*'Tierische Nährstoffoutputs'!AD8/100</f>
        <v>0</v>
      </c>
      <c r="AF8" s="12">
        <f>INDEX(Tabellenwerte!$I$106:$I$130,'Tierische Nährstoffoutputs'!AC8)*'Tierische Nährstoffoutputs'!AD8/100</f>
        <v>0</v>
      </c>
      <c r="AG8" s="12">
        <f>INDEX(Tabellenwerte!$J$106:$J$130,'Tierische Nährstoffoutputs'!AC8)*'Tierische Nährstoffoutputs'!AD8/100</f>
        <v>0</v>
      </c>
      <c r="AH8" s="12">
        <f>INDEX(Tabellenwerte!$L$106:$L$130,'Tierische Nährstoffoutputs'!AC8)*'Tierische Nährstoffoutputs'!AD8/100</f>
        <v>0</v>
      </c>
      <c r="AI8" s="12">
        <f>INDEX(Tabellenwerte!$M$106:$M$130,'Tierische Nährstoffoutputs'!AC8)*'Tierische Nährstoffoutputs'!AD8/100</f>
        <v>0</v>
      </c>
      <c r="AJ8" s="15">
        <f t="shared" ref="AJ8:AJ22" si="2">AVERAGE(AD8,P8,W8)</f>
        <v>0</v>
      </c>
      <c r="AK8" s="12">
        <f t="shared" ref="AK8:AK22" si="3">AVERAGE(AE8,Q8,X8)</f>
        <v>0</v>
      </c>
      <c r="AL8" s="12">
        <f t="shared" ref="AL8:AL22" si="4">AVERAGE(AF8,R8,Y8)</f>
        <v>0</v>
      </c>
      <c r="AM8" s="12">
        <f t="shared" ref="AM8:AM22" si="5">AVERAGE(AG8,S8,Z8)</f>
        <v>0</v>
      </c>
      <c r="AN8" s="12">
        <f t="shared" ref="AN8:AN22" si="6">AVERAGE(AH8,T8,AA8)</f>
        <v>0</v>
      </c>
      <c r="AO8" s="12">
        <f t="shared" ref="AO8:AO22" si="7">AVERAGE(AI8,U8,AB8)</f>
        <v>0</v>
      </c>
    </row>
    <row r="9" spans="1:41" ht="20" customHeight="1" thickBot="1" x14ac:dyDescent="0.35">
      <c r="A9" s="62">
        <v>8</v>
      </c>
      <c r="B9" s="313"/>
      <c r="C9" s="313"/>
      <c r="D9" s="68">
        <f t="shared" ref="D9:D22" si="8">C9*B9</f>
        <v>0</v>
      </c>
      <c r="E9" s="313"/>
      <c r="F9" s="313"/>
      <c r="G9" s="68">
        <f t="shared" ref="G9:G22" si="9">F9*E9</f>
        <v>0</v>
      </c>
      <c r="H9" s="313"/>
      <c r="I9" s="313"/>
      <c r="J9" s="68">
        <f t="shared" ref="J9:J22" si="10">I9*H9</f>
        <v>0</v>
      </c>
      <c r="K9" s="303"/>
      <c r="L9" s="303"/>
      <c r="M9" s="303"/>
      <c r="N9" s="303"/>
      <c r="O9" s="12">
        <f>INDEX(Tabellenwerte!$C$106:$C$130,A9)</f>
        <v>8</v>
      </c>
      <c r="P9" s="12">
        <f t="shared" ref="P9:P22" si="11">IF(K9&gt;0,K9,D9)</f>
        <v>0</v>
      </c>
      <c r="Q9" s="12">
        <f>INDEX(Tabellenwerte!$H$106:$H$130,'Tierische Nährstoffoutputs'!O9)*'Tierische Nährstoffoutputs'!P9/100</f>
        <v>0</v>
      </c>
      <c r="R9" s="12">
        <f>INDEX(Tabellenwerte!$I$106:$I$130,'Tierische Nährstoffoutputs'!O9)*'Tierische Nährstoffoutputs'!P9/100</f>
        <v>0</v>
      </c>
      <c r="S9" s="12">
        <f>INDEX(Tabellenwerte!$J$106:$J$130,'Tierische Nährstoffoutputs'!O9)*'Tierische Nährstoffoutputs'!P9/100</f>
        <v>0</v>
      </c>
      <c r="T9" s="12">
        <f>INDEX(Tabellenwerte!$L$106:$L$130,'Tierische Nährstoffoutputs'!O9)*'Tierische Nährstoffoutputs'!P9/100</f>
        <v>0</v>
      </c>
      <c r="U9" s="12">
        <f>INDEX(Tabellenwerte!$M$106:$M$130,'Tierische Nährstoffoutputs'!O9)*'Tierische Nährstoffoutputs'!P9/100</f>
        <v>0</v>
      </c>
      <c r="V9" s="12">
        <f>INDEX(Tabellenwerte!$C$106:$C$130,A9)</f>
        <v>8</v>
      </c>
      <c r="W9" s="12">
        <f t="shared" si="0"/>
        <v>0</v>
      </c>
      <c r="X9" s="12">
        <f>INDEX(Tabellenwerte!$H$106:$H$130,'Tierische Nährstoffoutputs'!V9)*'Tierische Nährstoffoutputs'!W9/100</f>
        <v>0</v>
      </c>
      <c r="Y9" s="12">
        <f>INDEX(Tabellenwerte!$I$106:$I$130,'Tierische Nährstoffoutputs'!V9)*'Tierische Nährstoffoutputs'!W9/100</f>
        <v>0</v>
      </c>
      <c r="Z9" s="12">
        <f>INDEX(Tabellenwerte!$J$106:$J$130,'Tierische Nährstoffoutputs'!V9)*'Tierische Nährstoffoutputs'!W9/100</f>
        <v>0</v>
      </c>
      <c r="AA9" s="12">
        <f>INDEX(Tabellenwerte!$L$106:$L$130,'Tierische Nährstoffoutputs'!V9)*'Tierische Nährstoffoutputs'!W9/100</f>
        <v>0</v>
      </c>
      <c r="AB9" s="12">
        <f>INDEX(Tabellenwerte!$M$106:$M$130,'Tierische Nährstoffoutputs'!V9)*'Tierische Nährstoffoutputs'!W9/100</f>
        <v>0</v>
      </c>
      <c r="AC9" s="12">
        <f>INDEX(Tabellenwerte!$C$106:$C$130,A9)</f>
        <v>8</v>
      </c>
      <c r="AD9" s="12">
        <f t="shared" si="1"/>
        <v>0</v>
      </c>
      <c r="AE9" s="12">
        <f>INDEX(Tabellenwerte!$H$106:$H$130,'Tierische Nährstoffoutputs'!AC9)*'Tierische Nährstoffoutputs'!AD9/100</f>
        <v>0</v>
      </c>
      <c r="AF9" s="12">
        <f>INDEX(Tabellenwerte!$I$106:$I$130,'Tierische Nährstoffoutputs'!AC9)*'Tierische Nährstoffoutputs'!AD9/100</f>
        <v>0</v>
      </c>
      <c r="AG9" s="12">
        <f>INDEX(Tabellenwerte!$J$106:$J$130,'Tierische Nährstoffoutputs'!AC9)*'Tierische Nährstoffoutputs'!AD9/100</f>
        <v>0</v>
      </c>
      <c r="AH9" s="12">
        <f>INDEX(Tabellenwerte!$L$106:$L$130,'Tierische Nährstoffoutputs'!AC9)*'Tierische Nährstoffoutputs'!AD9/100</f>
        <v>0</v>
      </c>
      <c r="AI9" s="12">
        <f>INDEX(Tabellenwerte!$M$106:$M$130,'Tierische Nährstoffoutputs'!AC9)*'Tierische Nährstoffoutputs'!AD9/100</f>
        <v>0</v>
      </c>
      <c r="AJ9" s="15">
        <f t="shared" si="2"/>
        <v>0</v>
      </c>
      <c r="AK9" s="12">
        <f t="shared" si="3"/>
        <v>0</v>
      </c>
      <c r="AL9" s="12">
        <f t="shared" si="4"/>
        <v>0</v>
      </c>
      <c r="AM9" s="12">
        <f t="shared" si="5"/>
        <v>0</v>
      </c>
      <c r="AN9" s="12">
        <f t="shared" si="6"/>
        <v>0</v>
      </c>
      <c r="AO9" s="12">
        <f t="shared" si="7"/>
        <v>0</v>
      </c>
    </row>
    <row r="10" spans="1:41" ht="20" customHeight="1" thickBot="1" x14ac:dyDescent="0.35">
      <c r="A10" s="62">
        <v>8</v>
      </c>
      <c r="B10" s="313"/>
      <c r="C10" s="313"/>
      <c r="D10" s="68">
        <f t="shared" si="8"/>
        <v>0</v>
      </c>
      <c r="E10" s="313"/>
      <c r="F10" s="313"/>
      <c r="G10" s="68">
        <f t="shared" si="9"/>
        <v>0</v>
      </c>
      <c r="H10" s="313"/>
      <c r="I10" s="313"/>
      <c r="J10" s="68">
        <f t="shared" si="10"/>
        <v>0</v>
      </c>
      <c r="K10" s="303"/>
      <c r="L10" s="303"/>
      <c r="M10" s="303"/>
      <c r="N10" s="303"/>
      <c r="O10" s="12">
        <f>INDEX(Tabellenwerte!$C$106:$C$130,A10)</f>
        <v>8</v>
      </c>
      <c r="P10" s="12">
        <f t="shared" si="11"/>
        <v>0</v>
      </c>
      <c r="Q10" s="12">
        <f>INDEX(Tabellenwerte!$H$106:$H$130,'Tierische Nährstoffoutputs'!O10)*'Tierische Nährstoffoutputs'!P10/100</f>
        <v>0</v>
      </c>
      <c r="R10" s="12">
        <f>INDEX(Tabellenwerte!$I$106:$I$130,'Tierische Nährstoffoutputs'!O10)*'Tierische Nährstoffoutputs'!P10/100</f>
        <v>0</v>
      </c>
      <c r="S10" s="12">
        <f>INDEX(Tabellenwerte!$J$106:$J$130,'Tierische Nährstoffoutputs'!O10)*'Tierische Nährstoffoutputs'!P10/100</f>
        <v>0</v>
      </c>
      <c r="T10" s="12">
        <f>INDEX(Tabellenwerte!$L$106:$L$130,'Tierische Nährstoffoutputs'!O10)*'Tierische Nährstoffoutputs'!P10/100</f>
        <v>0</v>
      </c>
      <c r="U10" s="12">
        <f>INDEX(Tabellenwerte!$M$106:$M$130,'Tierische Nährstoffoutputs'!O10)*'Tierische Nährstoffoutputs'!P10/100</f>
        <v>0</v>
      </c>
      <c r="V10" s="12">
        <f>INDEX(Tabellenwerte!$C$106:$C$130,A10)</f>
        <v>8</v>
      </c>
      <c r="W10" s="12">
        <f t="shared" si="0"/>
        <v>0</v>
      </c>
      <c r="X10" s="12">
        <f>INDEX(Tabellenwerte!$H$106:$H$130,'Tierische Nährstoffoutputs'!V10)*'Tierische Nährstoffoutputs'!W10/100</f>
        <v>0</v>
      </c>
      <c r="Y10" s="12">
        <f>INDEX(Tabellenwerte!$I$106:$I$130,'Tierische Nährstoffoutputs'!V10)*'Tierische Nährstoffoutputs'!W10/100</f>
        <v>0</v>
      </c>
      <c r="Z10" s="12">
        <f>INDEX(Tabellenwerte!$J$106:$J$130,'Tierische Nährstoffoutputs'!V10)*'Tierische Nährstoffoutputs'!W10/100</f>
        <v>0</v>
      </c>
      <c r="AA10" s="12">
        <f>INDEX(Tabellenwerte!$L$106:$L$130,'Tierische Nährstoffoutputs'!V10)*'Tierische Nährstoffoutputs'!W10/100</f>
        <v>0</v>
      </c>
      <c r="AB10" s="12">
        <f>INDEX(Tabellenwerte!$M$106:$M$130,'Tierische Nährstoffoutputs'!V10)*'Tierische Nährstoffoutputs'!W10/100</f>
        <v>0</v>
      </c>
      <c r="AC10" s="12">
        <f>INDEX(Tabellenwerte!$C$106:$C$130,A10)</f>
        <v>8</v>
      </c>
      <c r="AD10" s="12">
        <f t="shared" si="1"/>
        <v>0</v>
      </c>
      <c r="AE10" s="12">
        <f>INDEX(Tabellenwerte!$H$106:$H$130,'Tierische Nährstoffoutputs'!AC10)*'Tierische Nährstoffoutputs'!AD10/100</f>
        <v>0</v>
      </c>
      <c r="AF10" s="12">
        <f>INDEX(Tabellenwerte!$I$106:$I$130,'Tierische Nährstoffoutputs'!AC10)*'Tierische Nährstoffoutputs'!AD10/100</f>
        <v>0</v>
      </c>
      <c r="AG10" s="12">
        <f>INDEX(Tabellenwerte!$J$106:$J$130,'Tierische Nährstoffoutputs'!AC10)*'Tierische Nährstoffoutputs'!AD10/100</f>
        <v>0</v>
      </c>
      <c r="AH10" s="12">
        <f>INDEX(Tabellenwerte!$L$106:$L$130,'Tierische Nährstoffoutputs'!AC10)*'Tierische Nährstoffoutputs'!AD10/100</f>
        <v>0</v>
      </c>
      <c r="AI10" s="12">
        <f>INDEX(Tabellenwerte!$M$106:$M$130,'Tierische Nährstoffoutputs'!AC10)*'Tierische Nährstoffoutputs'!AD10/100</f>
        <v>0</v>
      </c>
      <c r="AJ10" s="15">
        <f t="shared" si="2"/>
        <v>0</v>
      </c>
      <c r="AK10" s="12">
        <f t="shared" si="3"/>
        <v>0</v>
      </c>
      <c r="AL10" s="12">
        <f t="shared" si="4"/>
        <v>0</v>
      </c>
      <c r="AM10" s="12">
        <f t="shared" si="5"/>
        <v>0</v>
      </c>
      <c r="AN10" s="12">
        <f t="shared" si="6"/>
        <v>0</v>
      </c>
      <c r="AO10" s="12">
        <f t="shared" si="7"/>
        <v>0</v>
      </c>
    </row>
    <row r="11" spans="1:41" ht="20" customHeight="1" thickBot="1" x14ac:dyDescent="0.35">
      <c r="A11" s="62">
        <v>8</v>
      </c>
      <c r="B11" s="313"/>
      <c r="C11" s="313"/>
      <c r="D11" s="68">
        <f t="shared" si="8"/>
        <v>0</v>
      </c>
      <c r="E11" s="313"/>
      <c r="F11" s="313"/>
      <c r="G11" s="68">
        <f t="shared" si="9"/>
        <v>0</v>
      </c>
      <c r="H11" s="313"/>
      <c r="I11" s="313"/>
      <c r="J11" s="68">
        <f t="shared" si="10"/>
        <v>0</v>
      </c>
      <c r="K11" s="303"/>
      <c r="L11" s="303"/>
      <c r="M11" s="303"/>
      <c r="N11" s="303"/>
      <c r="O11" s="12">
        <f>INDEX(Tabellenwerte!$C$106:$C$130,A11)</f>
        <v>8</v>
      </c>
      <c r="P11" s="12">
        <f t="shared" si="11"/>
        <v>0</v>
      </c>
      <c r="Q11" s="12">
        <f>INDEX(Tabellenwerte!$H$106:$H$130,'Tierische Nährstoffoutputs'!O11)*'Tierische Nährstoffoutputs'!P11/100</f>
        <v>0</v>
      </c>
      <c r="R11" s="12">
        <f>INDEX(Tabellenwerte!$I$106:$I$130,'Tierische Nährstoffoutputs'!O11)*'Tierische Nährstoffoutputs'!P11/100</f>
        <v>0</v>
      </c>
      <c r="S11" s="12">
        <f>INDEX(Tabellenwerte!$J$106:$J$130,'Tierische Nährstoffoutputs'!O11)*'Tierische Nährstoffoutputs'!P11/100</f>
        <v>0</v>
      </c>
      <c r="T11" s="12">
        <f>INDEX(Tabellenwerte!$L$106:$L$130,'Tierische Nährstoffoutputs'!O11)*'Tierische Nährstoffoutputs'!P11/100</f>
        <v>0</v>
      </c>
      <c r="U11" s="12">
        <f>INDEX(Tabellenwerte!$M$106:$M$130,'Tierische Nährstoffoutputs'!O11)*'Tierische Nährstoffoutputs'!P11/100</f>
        <v>0</v>
      </c>
      <c r="V11" s="12">
        <f>INDEX(Tabellenwerte!$C$106:$C$130,A11)</f>
        <v>8</v>
      </c>
      <c r="W11" s="12">
        <f t="shared" si="0"/>
        <v>0</v>
      </c>
      <c r="X11" s="12">
        <f>INDEX(Tabellenwerte!$H$106:$H$130,'Tierische Nährstoffoutputs'!V11)*'Tierische Nährstoffoutputs'!W11/100</f>
        <v>0</v>
      </c>
      <c r="Y11" s="12">
        <f>INDEX(Tabellenwerte!$I$106:$I$130,'Tierische Nährstoffoutputs'!V11)*'Tierische Nährstoffoutputs'!W11/100</f>
        <v>0</v>
      </c>
      <c r="Z11" s="12">
        <f>INDEX(Tabellenwerte!$J$106:$J$130,'Tierische Nährstoffoutputs'!V11)*'Tierische Nährstoffoutputs'!W11/100</f>
        <v>0</v>
      </c>
      <c r="AA11" s="12">
        <f>INDEX(Tabellenwerte!$L$106:$L$130,'Tierische Nährstoffoutputs'!V11)*'Tierische Nährstoffoutputs'!W11/100</f>
        <v>0</v>
      </c>
      <c r="AB11" s="12">
        <f>INDEX(Tabellenwerte!$M$106:$M$130,'Tierische Nährstoffoutputs'!V11)*'Tierische Nährstoffoutputs'!W11/100</f>
        <v>0</v>
      </c>
      <c r="AC11" s="12">
        <f>INDEX(Tabellenwerte!$C$106:$C$130,A11)</f>
        <v>8</v>
      </c>
      <c r="AD11" s="12">
        <f t="shared" si="1"/>
        <v>0</v>
      </c>
      <c r="AE11" s="12">
        <f>INDEX(Tabellenwerte!$H$106:$H$130,'Tierische Nährstoffoutputs'!AC11)*'Tierische Nährstoffoutputs'!AD11/100</f>
        <v>0</v>
      </c>
      <c r="AF11" s="12">
        <f>INDEX(Tabellenwerte!$I$106:$I$130,'Tierische Nährstoffoutputs'!AC11)*'Tierische Nährstoffoutputs'!AD11/100</f>
        <v>0</v>
      </c>
      <c r="AG11" s="12">
        <f>INDEX(Tabellenwerte!$J$106:$J$130,'Tierische Nährstoffoutputs'!AC11)*'Tierische Nährstoffoutputs'!AD11/100</f>
        <v>0</v>
      </c>
      <c r="AH11" s="12">
        <f>INDEX(Tabellenwerte!$L$106:$L$130,'Tierische Nährstoffoutputs'!AC11)*'Tierische Nährstoffoutputs'!AD11/100</f>
        <v>0</v>
      </c>
      <c r="AI11" s="12">
        <f>INDEX(Tabellenwerte!$M$106:$M$130,'Tierische Nährstoffoutputs'!AC11)*'Tierische Nährstoffoutputs'!AD11/100</f>
        <v>0</v>
      </c>
      <c r="AJ11" s="15">
        <f t="shared" si="2"/>
        <v>0</v>
      </c>
      <c r="AK11" s="12">
        <f t="shared" si="3"/>
        <v>0</v>
      </c>
      <c r="AL11" s="12">
        <f t="shared" si="4"/>
        <v>0</v>
      </c>
      <c r="AM11" s="12">
        <f t="shared" si="5"/>
        <v>0</v>
      </c>
      <c r="AN11" s="12">
        <f t="shared" si="6"/>
        <v>0</v>
      </c>
      <c r="AO11" s="12">
        <f t="shared" si="7"/>
        <v>0</v>
      </c>
    </row>
    <row r="12" spans="1:41" ht="20" customHeight="1" thickBot="1" x14ac:dyDescent="0.35">
      <c r="A12" s="63">
        <v>8</v>
      </c>
      <c r="B12" s="313"/>
      <c r="C12" s="313"/>
      <c r="D12" s="68">
        <f t="shared" si="8"/>
        <v>0</v>
      </c>
      <c r="E12" s="313"/>
      <c r="F12" s="313"/>
      <c r="G12" s="68">
        <f t="shared" si="9"/>
        <v>0</v>
      </c>
      <c r="H12" s="313"/>
      <c r="I12" s="313"/>
      <c r="J12" s="68">
        <f t="shared" si="10"/>
        <v>0</v>
      </c>
      <c r="K12" s="303"/>
      <c r="L12" s="303"/>
      <c r="M12" s="303"/>
      <c r="N12" s="303"/>
      <c r="O12" s="12">
        <f>INDEX(Tabellenwerte!$C$106:$C$130,A12)</f>
        <v>8</v>
      </c>
      <c r="P12" s="12">
        <f t="shared" si="11"/>
        <v>0</v>
      </c>
      <c r="Q12" s="12">
        <f>INDEX(Tabellenwerte!$H$106:$H$130,'Tierische Nährstoffoutputs'!O12)*'Tierische Nährstoffoutputs'!P12/100</f>
        <v>0</v>
      </c>
      <c r="R12" s="12">
        <f>INDEX(Tabellenwerte!$I$106:$I$130,'Tierische Nährstoffoutputs'!O12)*'Tierische Nährstoffoutputs'!P12/100</f>
        <v>0</v>
      </c>
      <c r="S12" s="12">
        <f>INDEX(Tabellenwerte!$J$106:$J$130,'Tierische Nährstoffoutputs'!O12)*'Tierische Nährstoffoutputs'!P12/100</f>
        <v>0</v>
      </c>
      <c r="T12" s="12">
        <f>INDEX(Tabellenwerte!$L$106:$L$130,'Tierische Nährstoffoutputs'!O12)*'Tierische Nährstoffoutputs'!P12/100</f>
        <v>0</v>
      </c>
      <c r="U12" s="12">
        <f>INDEX(Tabellenwerte!$M$106:$M$130,'Tierische Nährstoffoutputs'!O12)*'Tierische Nährstoffoutputs'!P12/100</f>
        <v>0</v>
      </c>
      <c r="V12" s="12">
        <f>INDEX(Tabellenwerte!$C$106:$C$130,A12)</f>
        <v>8</v>
      </c>
      <c r="W12" s="12">
        <f t="shared" si="0"/>
        <v>0</v>
      </c>
      <c r="X12" s="12">
        <f>INDEX(Tabellenwerte!$H$106:$H$130,'Tierische Nährstoffoutputs'!V12)*'Tierische Nährstoffoutputs'!W12/100</f>
        <v>0</v>
      </c>
      <c r="Y12" s="12">
        <f>INDEX(Tabellenwerte!$I$106:$I$130,'Tierische Nährstoffoutputs'!V12)*'Tierische Nährstoffoutputs'!W12/100</f>
        <v>0</v>
      </c>
      <c r="Z12" s="12">
        <f>INDEX(Tabellenwerte!$J$106:$J$130,'Tierische Nährstoffoutputs'!V12)*'Tierische Nährstoffoutputs'!W12/100</f>
        <v>0</v>
      </c>
      <c r="AA12" s="12">
        <f>INDEX(Tabellenwerte!$L$106:$L$130,'Tierische Nährstoffoutputs'!V12)*'Tierische Nährstoffoutputs'!W12/100</f>
        <v>0</v>
      </c>
      <c r="AB12" s="12">
        <f>INDEX(Tabellenwerte!$M$106:$M$130,'Tierische Nährstoffoutputs'!V12)*'Tierische Nährstoffoutputs'!W12/100</f>
        <v>0</v>
      </c>
      <c r="AC12" s="12">
        <f>INDEX(Tabellenwerte!$C$106:$C$130,A12)</f>
        <v>8</v>
      </c>
      <c r="AD12" s="12">
        <f t="shared" si="1"/>
        <v>0</v>
      </c>
      <c r="AE12" s="12">
        <f>INDEX(Tabellenwerte!$H$106:$H$130,'Tierische Nährstoffoutputs'!AC12)*'Tierische Nährstoffoutputs'!AD12/100</f>
        <v>0</v>
      </c>
      <c r="AF12" s="12">
        <f>INDEX(Tabellenwerte!$I$106:$I$130,'Tierische Nährstoffoutputs'!AC12)*'Tierische Nährstoffoutputs'!AD12/100</f>
        <v>0</v>
      </c>
      <c r="AG12" s="12">
        <f>INDEX(Tabellenwerte!$J$106:$J$130,'Tierische Nährstoffoutputs'!AC12)*'Tierische Nährstoffoutputs'!AD12/100</f>
        <v>0</v>
      </c>
      <c r="AH12" s="12">
        <f>INDEX(Tabellenwerte!$L$106:$L$130,'Tierische Nährstoffoutputs'!AC12)*'Tierische Nährstoffoutputs'!AD12/100</f>
        <v>0</v>
      </c>
      <c r="AI12" s="12">
        <f>INDEX(Tabellenwerte!$M$106:$M$130,'Tierische Nährstoffoutputs'!AC12)*'Tierische Nährstoffoutputs'!AD12/100</f>
        <v>0</v>
      </c>
      <c r="AJ12" s="15">
        <f t="shared" si="2"/>
        <v>0</v>
      </c>
      <c r="AK12" s="12">
        <f t="shared" si="3"/>
        <v>0</v>
      </c>
      <c r="AL12" s="12">
        <f t="shared" si="4"/>
        <v>0</v>
      </c>
      <c r="AM12" s="12">
        <f t="shared" si="5"/>
        <v>0</v>
      </c>
      <c r="AN12" s="12">
        <f t="shared" si="6"/>
        <v>0</v>
      </c>
      <c r="AO12" s="12">
        <f t="shared" si="7"/>
        <v>0</v>
      </c>
    </row>
    <row r="13" spans="1:41" ht="20" customHeight="1" thickBot="1" x14ac:dyDescent="0.35">
      <c r="A13" s="63">
        <v>8</v>
      </c>
      <c r="B13" s="313"/>
      <c r="C13" s="313"/>
      <c r="D13" s="68">
        <f t="shared" si="8"/>
        <v>0</v>
      </c>
      <c r="E13" s="313"/>
      <c r="F13" s="313"/>
      <c r="G13" s="68">
        <f t="shared" si="9"/>
        <v>0</v>
      </c>
      <c r="H13" s="313"/>
      <c r="I13" s="313"/>
      <c r="J13" s="68">
        <f t="shared" si="10"/>
        <v>0</v>
      </c>
      <c r="K13" s="303"/>
      <c r="L13" s="303"/>
      <c r="M13" s="303"/>
      <c r="N13" s="303"/>
      <c r="O13" s="12">
        <f>INDEX(Tabellenwerte!$C$106:$C$130,A13)</f>
        <v>8</v>
      </c>
      <c r="P13" s="12">
        <f t="shared" si="11"/>
        <v>0</v>
      </c>
      <c r="Q13" s="12">
        <f>INDEX(Tabellenwerte!$H$106:$H$130,'Tierische Nährstoffoutputs'!O13)*'Tierische Nährstoffoutputs'!P13/100</f>
        <v>0</v>
      </c>
      <c r="R13" s="12">
        <f>INDEX(Tabellenwerte!$I$106:$I$130,'Tierische Nährstoffoutputs'!O13)*'Tierische Nährstoffoutputs'!P13/100</f>
        <v>0</v>
      </c>
      <c r="S13" s="12">
        <f>INDEX(Tabellenwerte!$J$106:$J$130,'Tierische Nährstoffoutputs'!O13)*'Tierische Nährstoffoutputs'!P13/100</f>
        <v>0</v>
      </c>
      <c r="T13" s="12">
        <f>INDEX(Tabellenwerte!$L$106:$L$130,'Tierische Nährstoffoutputs'!O13)*'Tierische Nährstoffoutputs'!P13/100</f>
        <v>0</v>
      </c>
      <c r="U13" s="12">
        <f>INDEX(Tabellenwerte!$M$106:$M$130,'Tierische Nährstoffoutputs'!O13)*'Tierische Nährstoffoutputs'!P13/100</f>
        <v>0</v>
      </c>
      <c r="V13" s="12">
        <f>INDEX(Tabellenwerte!$C$106:$C$130,A13)</f>
        <v>8</v>
      </c>
      <c r="W13" s="12">
        <f t="shared" si="0"/>
        <v>0</v>
      </c>
      <c r="X13" s="12">
        <f>INDEX(Tabellenwerte!$H$106:$H$130,'Tierische Nährstoffoutputs'!V13)*'Tierische Nährstoffoutputs'!W13/100</f>
        <v>0</v>
      </c>
      <c r="Y13" s="12">
        <f>INDEX(Tabellenwerte!$I$106:$I$130,'Tierische Nährstoffoutputs'!V13)*'Tierische Nährstoffoutputs'!W13/100</f>
        <v>0</v>
      </c>
      <c r="Z13" s="12">
        <f>INDEX(Tabellenwerte!$J$106:$J$130,'Tierische Nährstoffoutputs'!V13)*'Tierische Nährstoffoutputs'!W13/100</f>
        <v>0</v>
      </c>
      <c r="AA13" s="12">
        <f>INDEX(Tabellenwerte!$L$106:$L$130,'Tierische Nährstoffoutputs'!V13)*'Tierische Nährstoffoutputs'!W13/100</f>
        <v>0</v>
      </c>
      <c r="AB13" s="12">
        <f>INDEX(Tabellenwerte!$M$106:$M$130,'Tierische Nährstoffoutputs'!V13)*'Tierische Nährstoffoutputs'!W13/100</f>
        <v>0</v>
      </c>
      <c r="AC13" s="12">
        <f>INDEX(Tabellenwerte!$C$106:$C$130,A13)</f>
        <v>8</v>
      </c>
      <c r="AD13" s="12">
        <f t="shared" si="1"/>
        <v>0</v>
      </c>
      <c r="AE13" s="12">
        <f>INDEX(Tabellenwerte!$H$106:$H$130,'Tierische Nährstoffoutputs'!AC13)*'Tierische Nährstoffoutputs'!AD13/100</f>
        <v>0</v>
      </c>
      <c r="AF13" s="12">
        <f>INDEX(Tabellenwerte!$I$106:$I$130,'Tierische Nährstoffoutputs'!AC13)*'Tierische Nährstoffoutputs'!AD13/100</f>
        <v>0</v>
      </c>
      <c r="AG13" s="12">
        <f>INDEX(Tabellenwerte!$J$106:$J$130,'Tierische Nährstoffoutputs'!AC13)*'Tierische Nährstoffoutputs'!AD13/100</f>
        <v>0</v>
      </c>
      <c r="AH13" s="12">
        <f>INDEX(Tabellenwerte!$L$106:$L$130,'Tierische Nährstoffoutputs'!AC13)*'Tierische Nährstoffoutputs'!AD13/100</f>
        <v>0</v>
      </c>
      <c r="AI13" s="12">
        <f>INDEX(Tabellenwerte!$M$106:$M$130,'Tierische Nährstoffoutputs'!AC13)*'Tierische Nährstoffoutputs'!AD13/100</f>
        <v>0</v>
      </c>
      <c r="AJ13" s="15">
        <f t="shared" si="2"/>
        <v>0</v>
      </c>
      <c r="AK13" s="12">
        <f t="shared" si="3"/>
        <v>0</v>
      </c>
      <c r="AL13" s="12">
        <f t="shared" si="4"/>
        <v>0</v>
      </c>
      <c r="AM13" s="12">
        <f t="shared" si="5"/>
        <v>0</v>
      </c>
      <c r="AN13" s="12">
        <f t="shared" si="6"/>
        <v>0</v>
      </c>
      <c r="AO13" s="12">
        <f t="shared" si="7"/>
        <v>0</v>
      </c>
    </row>
    <row r="14" spans="1:41" ht="20" customHeight="1" thickBot="1" x14ac:dyDescent="0.35">
      <c r="A14" s="63">
        <v>8</v>
      </c>
      <c r="B14" s="313"/>
      <c r="C14" s="313"/>
      <c r="D14" s="68">
        <f t="shared" si="8"/>
        <v>0</v>
      </c>
      <c r="E14" s="313"/>
      <c r="F14" s="313"/>
      <c r="G14" s="68">
        <f t="shared" si="9"/>
        <v>0</v>
      </c>
      <c r="H14" s="313"/>
      <c r="I14" s="313"/>
      <c r="J14" s="68">
        <f t="shared" si="10"/>
        <v>0</v>
      </c>
      <c r="K14" s="303"/>
      <c r="L14" s="303"/>
      <c r="M14" s="303"/>
      <c r="N14" s="303"/>
      <c r="O14" s="12">
        <f>INDEX(Tabellenwerte!$C$106:$C$130,A14)</f>
        <v>8</v>
      </c>
      <c r="P14" s="12">
        <f t="shared" si="11"/>
        <v>0</v>
      </c>
      <c r="Q14" s="12">
        <f>INDEX(Tabellenwerte!$H$106:$H$130,'Tierische Nährstoffoutputs'!O14)*'Tierische Nährstoffoutputs'!P14/100</f>
        <v>0</v>
      </c>
      <c r="R14" s="12">
        <f>INDEX(Tabellenwerte!$I$106:$I$130,'Tierische Nährstoffoutputs'!O14)*'Tierische Nährstoffoutputs'!P14/100</f>
        <v>0</v>
      </c>
      <c r="S14" s="12">
        <f>INDEX(Tabellenwerte!$J$106:$J$130,'Tierische Nährstoffoutputs'!O14)*'Tierische Nährstoffoutputs'!P14/100</f>
        <v>0</v>
      </c>
      <c r="T14" s="12">
        <f>INDEX(Tabellenwerte!$L$106:$L$130,'Tierische Nährstoffoutputs'!O14)*'Tierische Nährstoffoutputs'!P14/100</f>
        <v>0</v>
      </c>
      <c r="U14" s="12">
        <f>INDEX(Tabellenwerte!$M$106:$M$130,'Tierische Nährstoffoutputs'!O14)*'Tierische Nährstoffoutputs'!P14/100</f>
        <v>0</v>
      </c>
      <c r="V14" s="12">
        <f>INDEX(Tabellenwerte!$C$106:$C$130,A14)</f>
        <v>8</v>
      </c>
      <c r="W14" s="12">
        <f t="shared" si="0"/>
        <v>0</v>
      </c>
      <c r="X14" s="12">
        <f>INDEX(Tabellenwerte!$H$106:$H$130,'Tierische Nährstoffoutputs'!V14)*'Tierische Nährstoffoutputs'!W14/100</f>
        <v>0</v>
      </c>
      <c r="Y14" s="12">
        <f>INDEX(Tabellenwerte!$I$106:$I$130,'Tierische Nährstoffoutputs'!V14)*'Tierische Nährstoffoutputs'!W14/100</f>
        <v>0</v>
      </c>
      <c r="Z14" s="12">
        <f>INDEX(Tabellenwerte!$J$106:$J$130,'Tierische Nährstoffoutputs'!V14)*'Tierische Nährstoffoutputs'!W14/100</f>
        <v>0</v>
      </c>
      <c r="AA14" s="12">
        <f>INDEX(Tabellenwerte!$L$106:$L$130,'Tierische Nährstoffoutputs'!V14)*'Tierische Nährstoffoutputs'!W14/100</f>
        <v>0</v>
      </c>
      <c r="AB14" s="12">
        <f>INDEX(Tabellenwerte!$M$106:$M$130,'Tierische Nährstoffoutputs'!V14)*'Tierische Nährstoffoutputs'!W14/100</f>
        <v>0</v>
      </c>
      <c r="AC14" s="12">
        <f>INDEX(Tabellenwerte!$C$106:$C$130,A14)</f>
        <v>8</v>
      </c>
      <c r="AD14" s="12">
        <f t="shared" si="1"/>
        <v>0</v>
      </c>
      <c r="AE14" s="12">
        <f>INDEX(Tabellenwerte!$H$106:$H$130,'Tierische Nährstoffoutputs'!AC14)*'Tierische Nährstoffoutputs'!AD14/100</f>
        <v>0</v>
      </c>
      <c r="AF14" s="12">
        <f>INDEX(Tabellenwerte!$I$106:$I$130,'Tierische Nährstoffoutputs'!AC14)*'Tierische Nährstoffoutputs'!AD14/100</f>
        <v>0</v>
      </c>
      <c r="AG14" s="12">
        <f>INDEX(Tabellenwerte!$J$106:$J$130,'Tierische Nährstoffoutputs'!AC14)*'Tierische Nährstoffoutputs'!AD14/100</f>
        <v>0</v>
      </c>
      <c r="AH14" s="12">
        <f>INDEX(Tabellenwerte!$L$106:$L$130,'Tierische Nährstoffoutputs'!AC14)*'Tierische Nährstoffoutputs'!AD14/100</f>
        <v>0</v>
      </c>
      <c r="AI14" s="12">
        <f>INDEX(Tabellenwerte!$M$106:$M$130,'Tierische Nährstoffoutputs'!AC14)*'Tierische Nährstoffoutputs'!AD14/100</f>
        <v>0</v>
      </c>
      <c r="AJ14" s="15">
        <f t="shared" si="2"/>
        <v>0</v>
      </c>
      <c r="AK14" s="12">
        <f t="shared" si="3"/>
        <v>0</v>
      </c>
      <c r="AL14" s="12">
        <f t="shared" si="4"/>
        <v>0</v>
      </c>
      <c r="AM14" s="12">
        <f t="shared" si="5"/>
        <v>0</v>
      </c>
      <c r="AN14" s="12">
        <f t="shared" si="6"/>
        <v>0</v>
      </c>
      <c r="AO14" s="12">
        <f t="shared" si="7"/>
        <v>0</v>
      </c>
    </row>
    <row r="15" spans="1:41" ht="20" customHeight="1" thickBot="1" x14ac:dyDescent="0.35">
      <c r="A15" s="63">
        <v>8</v>
      </c>
      <c r="B15" s="313"/>
      <c r="C15" s="313"/>
      <c r="D15" s="68">
        <f t="shared" si="8"/>
        <v>0</v>
      </c>
      <c r="E15" s="313"/>
      <c r="F15" s="313"/>
      <c r="G15" s="68">
        <f t="shared" si="9"/>
        <v>0</v>
      </c>
      <c r="H15" s="313"/>
      <c r="I15" s="313"/>
      <c r="J15" s="68">
        <f t="shared" si="10"/>
        <v>0</v>
      </c>
      <c r="K15" s="303"/>
      <c r="L15" s="303"/>
      <c r="M15" s="303"/>
      <c r="N15" s="303"/>
      <c r="O15" s="12">
        <f>INDEX(Tabellenwerte!$C$106:$C$130,A15)</f>
        <v>8</v>
      </c>
      <c r="P15" s="12">
        <f t="shared" si="11"/>
        <v>0</v>
      </c>
      <c r="Q15" s="12">
        <f>INDEX(Tabellenwerte!$H$106:$H$130,'Tierische Nährstoffoutputs'!O15)*'Tierische Nährstoffoutputs'!P15/100</f>
        <v>0</v>
      </c>
      <c r="R15" s="12">
        <f>INDEX(Tabellenwerte!$I$106:$I$130,'Tierische Nährstoffoutputs'!O15)*'Tierische Nährstoffoutputs'!P15/100</f>
        <v>0</v>
      </c>
      <c r="S15" s="12">
        <f>INDEX(Tabellenwerte!$J$106:$J$130,'Tierische Nährstoffoutputs'!O15)*'Tierische Nährstoffoutputs'!P15/100</f>
        <v>0</v>
      </c>
      <c r="T15" s="12">
        <f>INDEX(Tabellenwerte!$L$106:$L$130,'Tierische Nährstoffoutputs'!O15)*'Tierische Nährstoffoutputs'!P15/100</f>
        <v>0</v>
      </c>
      <c r="U15" s="12">
        <f>INDEX(Tabellenwerte!$M$106:$M$130,'Tierische Nährstoffoutputs'!O15)*'Tierische Nährstoffoutputs'!P15/100</f>
        <v>0</v>
      </c>
      <c r="V15" s="12">
        <f>INDEX(Tabellenwerte!$C$106:$C$130,A15)</f>
        <v>8</v>
      </c>
      <c r="W15" s="12">
        <f t="shared" si="0"/>
        <v>0</v>
      </c>
      <c r="X15" s="12">
        <f>INDEX(Tabellenwerte!$H$106:$H$130,'Tierische Nährstoffoutputs'!V15)*'Tierische Nährstoffoutputs'!W15/100</f>
        <v>0</v>
      </c>
      <c r="Y15" s="12">
        <f>INDEX(Tabellenwerte!$I$106:$I$130,'Tierische Nährstoffoutputs'!V15)*'Tierische Nährstoffoutputs'!W15/100</f>
        <v>0</v>
      </c>
      <c r="Z15" s="12">
        <f>INDEX(Tabellenwerte!$J$106:$J$130,'Tierische Nährstoffoutputs'!V15)*'Tierische Nährstoffoutputs'!W15/100</f>
        <v>0</v>
      </c>
      <c r="AA15" s="12">
        <f>INDEX(Tabellenwerte!$L$106:$L$130,'Tierische Nährstoffoutputs'!V15)*'Tierische Nährstoffoutputs'!W15/100</f>
        <v>0</v>
      </c>
      <c r="AB15" s="12">
        <f>INDEX(Tabellenwerte!$M$106:$M$130,'Tierische Nährstoffoutputs'!V15)*'Tierische Nährstoffoutputs'!W15/100</f>
        <v>0</v>
      </c>
      <c r="AC15" s="12">
        <f>INDEX(Tabellenwerte!$C$106:$C$130,A15)</f>
        <v>8</v>
      </c>
      <c r="AD15" s="12">
        <f t="shared" si="1"/>
        <v>0</v>
      </c>
      <c r="AE15" s="12">
        <f>INDEX(Tabellenwerte!$H$106:$H$130,'Tierische Nährstoffoutputs'!AC15)*'Tierische Nährstoffoutputs'!AD15/100</f>
        <v>0</v>
      </c>
      <c r="AF15" s="12">
        <f>INDEX(Tabellenwerte!$I$106:$I$130,'Tierische Nährstoffoutputs'!AC15)*'Tierische Nährstoffoutputs'!AD15/100</f>
        <v>0</v>
      </c>
      <c r="AG15" s="12">
        <f>INDEX(Tabellenwerte!$J$106:$J$130,'Tierische Nährstoffoutputs'!AC15)*'Tierische Nährstoffoutputs'!AD15/100</f>
        <v>0</v>
      </c>
      <c r="AH15" s="12">
        <f>INDEX(Tabellenwerte!$L$106:$L$130,'Tierische Nährstoffoutputs'!AC15)*'Tierische Nährstoffoutputs'!AD15/100</f>
        <v>0</v>
      </c>
      <c r="AI15" s="12">
        <f>INDEX(Tabellenwerte!$M$106:$M$130,'Tierische Nährstoffoutputs'!AC15)*'Tierische Nährstoffoutputs'!AD15/100</f>
        <v>0</v>
      </c>
      <c r="AJ15" s="15">
        <f t="shared" si="2"/>
        <v>0</v>
      </c>
      <c r="AK15" s="12">
        <f t="shared" si="3"/>
        <v>0</v>
      </c>
      <c r="AL15" s="12">
        <f t="shared" si="4"/>
        <v>0</v>
      </c>
      <c r="AM15" s="12">
        <f t="shared" si="5"/>
        <v>0</v>
      </c>
      <c r="AN15" s="12">
        <f t="shared" si="6"/>
        <v>0</v>
      </c>
      <c r="AO15" s="12">
        <f t="shared" si="7"/>
        <v>0</v>
      </c>
    </row>
    <row r="16" spans="1:41" ht="20" customHeight="1" thickBot="1" x14ac:dyDescent="0.35">
      <c r="A16" s="63">
        <v>8</v>
      </c>
      <c r="B16" s="313"/>
      <c r="C16" s="313"/>
      <c r="D16" s="68">
        <f t="shared" si="8"/>
        <v>0</v>
      </c>
      <c r="E16" s="313"/>
      <c r="F16" s="313"/>
      <c r="G16" s="68">
        <f t="shared" si="9"/>
        <v>0</v>
      </c>
      <c r="H16" s="313"/>
      <c r="I16" s="313"/>
      <c r="J16" s="68">
        <f t="shared" si="10"/>
        <v>0</v>
      </c>
      <c r="K16" s="303"/>
      <c r="L16" s="303"/>
      <c r="M16" s="303"/>
      <c r="N16" s="303"/>
      <c r="O16" s="12">
        <f>INDEX(Tabellenwerte!$C$106:$C$130,A16)</f>
        <v>8</v>
      </c>
      <c r="P16" s="12">
        <f t="shared" si="11"/>
        <v>0</v>
      </c>
      <c r="Q16" s="12">
        <f>INDEX(Tabellenwerte!$H$106:$H$130,'Tierische Nährstoffoutputs'!O16)*'Tierische Nährstoffoutputs'!P16/100</f>
        <v>0</v>
      </c>
      <c r="R16" s="12">
        <f>INDEX(Tabellenwerte!$I$106:$I$130,'Tierische Nährstoffoutputs'!O16)*'Tierische Nährstoffoutputs'!P16/100</f>
        <v>0</v>
      </c>
      <c r="S16" s="12">
        <f>INDEX(Tabellenwerte!$J$106:$J$130,'Tierische Nährstoffoutputs'!O16)*'Tierische Nährstoffoutputs'!P16/100</f>
        <v>0</v>
      </c>
      <c r="T16" s="12">
        <f>INDEX(Tabellenwerte!$L$106:$L$130,'Tierische Nährstoffoutputs'!O16)*'Tierische Nährstoffoutputs'!P16/100</f>
        <v>0</v>
      </c>
      <c r="U16" s="12">
        <f>INDEX(Tabellenwerte!$M$106:$M$130,'Tierische Nährstoffoutputs'!O16)*'Tierische Nährstoffoutputs'!P16/100</f>
        <v>0</v>
      </c>
      <c r="V16" s="12">
        <f>INDEX(Tabellenwerte!$C$106:$C$130,A16)</f>
        <v>8</v>
      </c>
      <c r="W16" s="12">
        <f t="shared" si="0"/>
        <v>0</v>
      </c>
      <c r="X16" s="12">
        <f>INDEX(Tabellenwerte!$H$106:$H$130,'Tierische Nährstoffoutputs'!V16)*'Tierische Nährstoffoutputs'!W16/100</f>
        <v>0</v>
      </c>
      <c r="Y16" s="12">
        <f>INDEX(Tabellenwerte!$I$106:$I$130,'Tierische Nährstoffoutputs'!V16)*'Tierische Nährstoffoutputs'!W16/100</f>
        <v>0</v>
      </c>
      <c r="Z16" s="12">
        <f>INDEX(Tabellenwerte!$J$106:$J$130,'Tierische Nährstoffoutputs'!V16)*'Tierische Nährstoffoutputs'!W16/100</f>
        <v>0</v>
      </c>
      <c r="AA16" s="12">
        <f>INDEX(Tabellenwerte!$L$106:$L$130,'Tierische Nährstoffoutputs'!V16)*'Tierische Nährstoffoutputs'!W16/100</f>
        <v>0</v>
      </c>
      <c r="AB16" s="12">
        <f>INDEX(Tabellenwerte!$M$106:$M$130,'Tierische Nährstoffoutputs'!V16)*'Tierische Nährstoffoutputs'!W16/100</f>
        <v>0</v>
      </c>
      <c r="AC16" s="12">
        <f>INDEX(Tabellenwerte!$C$106:$C$130,A16)</f>
        <v>8</v>
      </c>
      <c r="AD16" s="12">
        <f t="shared" si="1"/>
        <v>0</v>
      </c>
      <c r="AE16" s="12">
        <f>INDEX(Tabellenwerte!$H$106:$H$130,'Tierische Nährstoffoutputs'!AC16)*'Tierische Nährstoffoutputs'!AD16/100</f>
        <v>0</v>
      </c>
      <c r="AF16" s="12">
        <f>INDEX(Tabellenwerte!$I$106:$I$130,'Tierische Nährstoffoutputs'!AC16)*'Tierische Nährstoffoutputs'!AD16/100</f>
        <v>0</v>
      </c>
      <c r="AG16" s="12">
        <f>INDEX(Tabellenwerte!$J$106:$J$130,'Tierische Nährstoffoutputs'!AC16)*'Tierische Nährstoffoutputs'!AD16/100</f>
        <v>0</v>
      </c>
      <c r="AH16" s="12">
        <f>INDEX(Tabellenwerte!$L$106:$L$130,'Tierische Nährstoffoutputs'!AC16)*'Tierische Nährstoffoutputs'!AD16/100</f>
        <v>0</v>
      </c>
      <c r="AI16" s="12">
        <f>INDEX(Tabellenwerte!$M$106:$M$130,'Tierische Nährstoffoutputs'!AC16)*'Tierische Nährstoffoutputs'!AD16/100</f>
        <v>0</v>
      </c>
      <c r="AJ16" s="15">
        <f t="shared" si="2"/>
        <v>0</v>
      </c>
      <c r="AK16" s="12">
        <f t="shared" si="3"/>
        <v>0</v>
      </c>
      <c r="AL16" s="12">
        <f t="shared" si="4"/>
        <v>0</v>
      </c>
      <c r="AM16" s="12">
        <f t="shared" si="5"/>
        <v>0</v>
      </c>
      <c r="AN16" s="12">
        <f t="shared" si="6"/>
        <v>0</v>
      </c>
      <c r="AO16" s="12">
        <f t="shared" si="7"/>
        <v>0</v>
      </c>
    </row>
    <row r="17" spans="1:41" ht="20" customHeight="1" thickBot="1" x14ac:dyDescent="0.35">
      <c r="A17" s="63">
        <v>8</v>
      </c>
      <c r="B17" s="313"/>
      <c r="C17" s="313"/>
      <c r="D17" s="68">
        <f t="shared" si="8"/>
        <v>0</v>
      </c>
      <c r="E17" s="313"/>
      <c r="F17" s="313"/>
      <c r="G17" s="68">
        <f t="shared" si="9"/>
        <v>0</v>
      </c>
      <c r="H17" s="313"/>
      <c r="I17" s="313"/>
      <c r="J17" s="68">
        <f t="shared" si="10"/>
        <v>0</v>
      </c>
      <c r="K17" s="303"/>
      <c r="L17" s="303"/>
      <c r="M17" s="303"/>
      <c r="N17" s="303"/>
      <c r="O17" s="12">
        <f>INDEX(Tabellenwerte!$C$106:$C$130,A17)</f>
        <v>8</v>
      </c>
      <c r="P17" s="12">
        <f t="shared" si="11"/>
        <v>0</v>
      </c>
      <c r="Q17" s="12">
        <f>INDEX(Tabellenwerte!$H$106:$H$130,'Tierische Nährstoffoutputs'!O17)*'Tierische Nährstoffoutputs'!P17/100</f>
        <v>0</v>
      </c>
      <c r="R17" s="12">
        <f>INDEX(Tabellenwerte!$I$106:$I$130,'Tierische Nährstoffoutputs'!O17)*'Tierische Nährstoffoutputs'!P17/100</f>
        <v>0</v>
      </c>
      <c r="S17" s="12">
        <f>INDEX(Tabellenwerte!$J$106:$J$130,'Tierische Nährstoffoutputs'!O17)*'Tierische Nährstoffoutputs'!P17/100</f>
        <v>0</v>
      </c>
      <c r="T17" s="12">
        <f>INDEX(Tabellenwerte!$L$106:$L$130,'Tierische Nährstoffoutputs'!O17)*'Tierische Nährstoffoutputs'!P17/100</f>
        <v>0</v>
      </c>
      <c r="U17" s="12">
        <f>INDEX(Tabellenwerte!$M$106:$M$130,'Tierische Nährstoffoutputs'!O17)*'Tierische Nährstoffoutputs'!P17/100</f>
        <v>0</v>
      </c>
      <c r="V17" s="12">
        <f>INDEX(Tabellenwerte!$C$106:$C$130,A17)</f>
        <v>8</v>
      </c>
      <c r="W17" s="12">
        <f t="shared" si="0"/>
        <v>0</v>
      </c>
      <c r="X17" s="12">
        <f>INDEX(Tabellenwerte!$H$106:$H$130,'Tierische Nährstoffoutputs'!V17)*'Tierische Nährstoffoutputs'!W17/100</f>
        <v>0</v>
      </c>
      <c r="Y17" s="12">
        <f>INDEX(Tabellenwerte!$I$106:$I$130,'Tierische Nährstoffoutputs'!V17)*'Tierische Nährstoffoutputs'!W17/100</f>
        <v>0</v>
      </c>
      <c r="Z17" s="12">
        <f>INDEX(Tabellenwerte!$J$106:$J$130,'Tierische Nährstoffoutputs'!V17)*'Tierische Nährstoffoutputs'!W17/100</f>
        <v>0</v>
      </c>
      <c r="AA17" s="12">
        <f>INDEX(Tabellenwerte!$L$106:$L$130,'Tierische Nährstoffoutputs'!V17)*'Tierische Nährstoffoutputs'!W17/100</f>
        <v>0</v>
      </c>
      <c r="AB17" s="12">
        <f>INDEX(Tabellenwerte!$M$106:$M$130,'Tierische Nährstoffoutputs'!V17)*'Tierische Nährstoffoutputs'!W17/100</f>
        <v>0</v>
      </c>
      <c r="AC17" s="12">
        <f>INDEX(Tabellenwerte!$C$106:$C$130,A17)</f>
        <v>8</v>
      </c>
      <c r="AD17" s="12">
        <f t="shared" si="1"/>
        <v>0</v>
      </c>
      <c r="AE17" s="12">
        <f>INDEX(Tabellenwerte!$H$106:$H$130,'Tierische Nährstoffoutputs'!AC17)*'Tierische Nährstoffoutputs'!AD17/100</f>
        <v>0</v>
      </c>
      <c r="AF17" s="12">
        <f>INDEX(Tabellenwerte!$I$106:$I$130,'Tierische Nährstoffoutputs'!AC17)*'Tierische Nährstoffoutputs'!AD17/100</f>
        <v>0</v>
      </c>
      <c r="AG17" s="12">
        <f>INDEX(Tabellenwerte!$J$106:$J$130,'Tierische Nährstoffoutputs'!AC17)*'Tierische Nährstoffoutputs'!AD17/100</f>
        <v>0</v>
      </c>
      <c r="AH17" s="12">
        <f>INDEX(Tabellenwerte!$L$106:$L$130,'Tierische Nährstoffoutputs'!AC17)*'Tierische Nährstoffoutputs'!AD17/100</f>
        <v>0</v>
      </c>
      <c r="AI17" s="12">
        <f>INDEX(Tabellenwerte!$M$106:$M$130,'Tierische Nährstoffoutputs'!AC17)*'Tierische Nährstoffoutputs'!AD17/100</f>
        <v>0</v>
      </c>
      <c r="AJ17" s="15">
        <f t="shared" si="2"/>
        <v>0</v>
      </c>
      <c r="AK17" s="12">
        <f t="shared" si="3"/>
        <v>0</v>
      </c>
      <c r="AL17" s="12">
        <f t="shared" si="4"/>
        <v>0</v>
      </c>
      <c r="AM17" s="12">
        <f t="shared" si="5"/>
        <v>0</v>
      </c>
      <c r="AN17" s="12">
        <f t="shared" si="6"/>
        <v>0</v>
      </c>
      <c r="AO17" s="12">
        <f t="shared" si="7"/>
        <v>0</v>
      </c>
    </row>
    <row r="18" spans="1:41" ht="20" customHeight="1" thickBot="1" x14ac:dyDescent="0.35">
      <c r="A18" s="63">
        <v>8</v>
      </c>
      <c r="B18" s="313"/>
      <c r="C18" s="313"/>
      <c r="D18" s="68">
        <f t="shared" si="8"/>
        <v>0</v>
      </c>
      <c r="E18" s="313"/>
      <c r="F18" s="313"/>
      <c r="G18" s="68">
        <f t="shared" si="9"/>
        <v>0</v>
      </c>
      <c r="H18" s="313"/>
      <c r="I18" s="313"/>
      <c r="J18" s="68">
        <f t="shared" si="10"/>
        <v>0</v>
      </c>
      <c r="K18" s="303"/>
      <c r="L18" s="303"/>
      <c r="M18" s="303"/>
      <c r="N18" s="303"/>
      <c r="O18" s="12">
        <f>INDEX(Tabellenwerte!$C$106:$C$130,A18)</f>
        <v>8</v>
      </c>
      <c r="P18" s="12">
        <f t="shared" si="11"/>
        <v>0</v>
      </c>
      <c r="Q18" s="12">
        <f>INDEX(Tabellenwerte!$H$106:$H$130,'Tierische Nährstoffoutputs'!O18)*'Tierische Nährstoffoutputs'!P18/100</f>
        <v>0</v>
      </c>
      <c r="R18" s="12">
        <f>INDEX(Tabellenwerte!$I$106:$I$130,'Tierische Nährstoffoutputs'!O18)*'Tierische Nährstoffoutputs'!P18/100</f>
        <v>0</v>
      </c>
      <c r="S18" s="12">
        <f>INDEX(Tabellenwerte!$J$106:$J$130,'Tierische Nährstoffoutputs'!O18)*'Tierische Nährstoffoutputs'!P18/100</f>
        <v>0</v>
      </c>
      <c r="T18" s="12">
        <f>INDEX(Tabellenwerte!$L$106:$L$130,'Tierische Nährstoffoutputs'!O18)*'Tierische Nährstoffoutputs'!P18/100</f>
        <v>0</v>
      </c>
      <c r="U18" s="12">
        <f>INDEX(Tabellenwerte!$M$106:$M$130,'Tierische Nährstoffoutputs'!O18)*'Tierische Nährstoffoutputs'!P18/100</f>
        <v>0</v>
      </c>
      <c r="V18" s="12">
        <f>INDEX(Tabellenwerte!$C$106:$C$130,A18)</f>
        <v>8</v>
      </c>
      <c r="W18" s="12">
        <f t="shared" si="0"/>
        <v>0</v>
      </c>
      <c r="X18" s="12">
        <f>INDEX(Tabellenwerte!$H$106:$H$130,'Tierische Nährstoffoutputs'!V18)*'Tierische Nährstoffoutputs'!W18/100</f>
        <v>0</v>
      </c>
      <c r="Y18" s="12">
        <f>INDEX(Tabellenwerte!$I$106:$I$130,'Tierische Nährstoffoutputs'!V18)*'Tierische Nährstoffoutputs'!W18/100</f>
        <v>0</v>
      </c>
      <c r="Z18" s="12">
        <f>INDEX(Tabellenwerte!$J$106:$J$130,'Tierische Nährstoffoutputs'!V18)*'Tierische Nährstoffoutputs'!W18/100</f>
        <v>0</v>
      </c>
      <c r="AA18" s="12">
        <f>INDEX(Tabellenwerte!$L$106:$L$130,'Tierische Nährstoffoutputs'!V18)*'Tierische Nährstoffoutputs'!W18/100</f>
        <v>0</v>
      </c>
      <c r="AB18" s="12">
        <f>INDEX(Tabellenwerte!$M$106:$M$130,'Tierische Nährstoffoutputs'!V18)*'Tierische Nährstoffoutputs'!W18/100</f>
        <v>0</v>
      </c>
      <c r="AC18" s="12">
        <f>INDEX(Tabellenwerte!$C$106:$C$130,A18)</f>
        <v>8</v>
      </c>
      <c r="AD18" s="12">
        <f t="shared" si="1"/>
        <v>0</v>
      </c>
      <c r="AE18" s="12">
        <f>INDEX(Tabellenwerte!$H$106:$H$130,'Tierische Nährstoffoutputs'!AC18)*'Tierische Nährstoffoutputs'!AD18/100</f>
        <v>0</v>
      </c>
      <c r="AF18" s="12">
        <f>INDEX(Tabellenwerte!$I$106:$I$130,'Tierische Nährstoffoutputs'!AC18)*'Tierische Nährstoffoutputs'!AD18/100</f>
        <v>0</v>
      </c>
      <c r="AG18" s="12">
        <f>INDEX(Tabellenwerte!$J$106:$J$130,'Tierische Nährstoffoutputs'!AC18)*'Tierische Nährstoffoutputs'!AD18/100</f>
        <v>0</v>
      </c>
      <c r="AH18" s="12">
        <f>INDEX(Tabellenwerte!$L$106:$L$130,'Tierische Nährstoffoutputs'!AC18)*'Tierische Nährstoffoutputs'!AD18/100</f>
        <v>0</v>
      </c>
      <c r="AI18" s="12">
        <f>INDEX(Tabellenwerte!$M$106:$M$130,'Tierische Nährstoffoutputs'!AC18)*'Tierische Nährstoffoutputs'!AD18/100</f>
        <v>0</v>
      </c>
      <c r="AJ18" s="15">
        <f t="shared" si="2"/>
        <v>0</v>
      </c>
      <c r="AK18" s="12">
        <f t="shared" si="3"/>
        <v>0</v>
      </c>
      <c r="AL18" s="12">
        <f t="shared" si="4"/>
        <v>0</v>
      </c>
      <c r="AM18" s="12">
        <f t="shared" si="5"/>
        <v>0</v>
      </c>
      <c r="AN18" s="12">
        <f t="shared" si="6"/>
        <v>0</v>
      </c>
      <c r="AO18" s="12">
        <f t="shared" si="7"/>
        <v>0</v>
      </c>
    </row>
    <row r="19" spans="1:41" ht="20" customHeight="1" thickBot="1" x14ac:dyDescent="0.35">
      <c r="A19" s="63">
        <v>8</v>
      </c>
      <c r="B19" s="313"/>
      <c r="C19" s="313"/>
      <c r="D19" s="68">
        <f t="shared" si="8"/>
        <v>0</v>
      </c>
      <c r="E19" s="313"/>
      <c r="F19" s="313"/>
      <c r="G19" s="68">
        <f t="shared" si="9"/>
        <v>0</v>
      </c>
      <c r="H19" s="313"/>
      <c r="I19" s="313"/>
      <c r="J19" s="68">
        <f t="shared" si="10"/>
        <v>0</v>
      </c>
      <c r="K19" s="303"/>
      <c r="L19" s="303"/>
      <c r="M19" s="303"/>
      <c r="N19" s="303"/>
      <c r="O19" s="12">
        <f>INDEX(Tabellenwerte!$C$106:$C$130,A19)</f>
        <v>8</v>
      </c>
      <c r="P19" s="12">
        <f t="shared" si="11"/>
        <v>0</v>
      </c>
      <c r="Q19" s="12">
        <f>INDEX(Tabellenwerte!$H$106:$H$130,'Tierische Nährstoffoutputs'!O19)*'Tierische Nährstoffoutputs'!P19/100</f>
        <v>0</v>
      </c>
      <c r="R19" s="12">
        <f>INDEX(Tabellenwerte!$I$106:$I$130,'Tierische Nährstoffoutputs'!O19)*'Tierische Nährstoffoutputs'!P19/100</f>
        <v>0</v>
      </c>
      <c r="S19" s="12">
        <f>INDEX(Tabellenwerte!$J$106:$J$130,'Tierische Nährstoffoutputs'!O19)*'Tierische Nährstoffoutputs'!P19/100</f>
        <v>0</v>
      </c>
      <c r="T19" s="12">
        <f>INDEX(Tabellenwerte!$L$106:$L$130,'Tierische Nährstoffoutputs'!O19)*'Tierische Nährstoffoutputs'!P19/100</f>
        <v>0</v>
      </c>
      <c r="U19" s="12">
        <f>INDEX(Tabellenwerte!$M$106:$M$130,'Tierische Nährstoffoutputs'!O19)*'Tierische Nährstoffoutputs'!P19/100</f>
        <v>0</v>
      </c>
      <c r="V19" s="12">
        <f>INDEX(Tabellenwerte!$C$106:$C$130,A19)</f>
        <v>8</v>
      </c>
      <c r="W19" s="12">
        <f t="shared" si="0"/>
        <v>0</v>
      </c>
      <c r="X19" s="12">
        <f>INDEX(Tabellenwerte!$H$106:$H$130,'Tierische Nährstoffoutputs'!V19)*'Tierische Nährstoffoutputs'!W19/100</f>
        <v>0</v>
      </c>
      <c r="Y19" s="12">
        <f>INDEX(Tabellenwerte!$I$106:$I$130,'Tierische Nährstoffoutputs'!V19)*'Tierische Nährstoffoutputs'!W19/100</f>
        <v>0</v>
      </c>
      <c r="Z19" s="12">
        <f>INDEX(Tabellenwerte!$J$106:$J$130,'Tierische Nährstoffoutputs'!V19)*'Tierische Nährstoffoutputs'!W19/100</f>
        <v>0</v>
      </c>
      <c r="AA19" s="12">
        <f>INDEX(Tabellenwerte!$L$106:$L$130,'Tierische Nährstoffoutputs'!V19)*'Tierische Nährstoffoutputs'!W19/100</f>
        <v>0</v>
      </c>
      <c r="AB19" s="12">
        <f>INDEX(Tabellenwerte!$M$106:$M$130,'Tierische Nährstoffoutputs'!V19)*'Tierische Nährstoffoutputs'!W19/100</f>
        <v>0</v>
      </c>
      <c r="AC19" s="12">
        <f>INDEX(Tabellenwerte!$C$106:$C$130,A19)</f>
        <v>8</v>
      </c>
      <c r="AD19" s="12">
        <f t="shared" si="1"/>
        <v>0</v>
      </c>
      <c r="AE19" s="12">
        <f>INDEX(Tabellenwerte!$H$106:$H$130,'Tierische Nährstoffoutputs'!AC19)*'Tierische Nährstoffoutputs'!AD19/100</f>
        <v>0</v>
      </c>
      <c r="AF19" s="12">
        <f>INDEX(Tabellenwerte!$I$106:$I$130,'Tierische Nährstoffoutputs'!AC19)*'Tierische Nährstoffoutputs'!AD19/100</f>
        <v>0</v>
      </c>
      <c r="AG19" s="12">
        <f>INDEX(Tabellenwerte!$J$106:$J$130,'Tierische Nährstoffoutputs'!AC19)*'Tierische Nährstoffoutputs'!AD19/100</f>
        <v>0</v>
      </c>
      <c r="AH19" s="12">
        <f>INDEX(Tabellenwerte!$L$106:$L$130,'Tierische Nährstoffoutputs'!AC19)*'Tierische Nährstoffoutputs'!AD19/100</f>
        <v>0</v>
      </c>
      <c r="AI19" s="12">
        <f>INDEX(Tabellenwerte!$M$106:$M$130,'Tierische Nährstoffoutputs'!AC19)*'Tierische Nährstoffoutputs'!AD19/100</f>
        <v>0</v>
      </c>
      <c r="AJ19" s="15">
        <f t="shared" si="2"/>
        <v>0</v>
      </c>
      <c r="AK19" s="12">
        <f t="shared" si="3"/>
        <v>0</v>
      </c>
      <c r="AL19" s="12">
        <f t="shared" si="4"/>
        <v>0</v>
      </c>
      <c r="AM19" s="12">
        <f t="shared" si="5"/>
        <v>0</v>
      </c>
      <c r="AN19" s="12">
        <f t="shared" si="6"/>
        <v>0</v>
      </c>
      <c r="AO19" s="12">
        <f t="shared" si="7"/>
        <v>0</v>
      </c>
    </row>
    <row r="20" spans="1:41" ht="20" customHeight="1" thickBot="1" x14ac:dyDescent="0.35">
      <c r="A20" s="63">
        <v>8</v>
      </c>
      <c r="B20" s="313"/>
      <c r="C20" s="313"/>
      <c r="D20" s="68">
        <f t="shared" si="8"/>
        <v>0</v>
      </c>
      <c r="E20" s="313"/>
      <c r="F20" s="313"/>
      <c r="G20" s="68">
        <f t="shared" si="9"/>
        <v>0</v>
      </c>
      <c r="H20" s="313"/>
      <c r="I20" s="313"/>
      <c r="J20" s="68">
        <f t="shared" si="10"/>
        <v>0</v>
      </c>
      <c r="K20" s="303"/>
      <c r="L20" s="303"/>
      <c r="M20" s="303"/>
      <c r="N20" s="303"/>
      <c r="O20" s="12">
        <f>INDEX(Tabellenwerte!$C$106:$C$130,A20)</f>
        <v>8</v>
      </c>
      <c r="P20" s="12">
        <f t="shared" si="11"/>
        <v>0</v>
      </c>
      <c r="Q20" s="12">
        <f>INDEX(Tabellenwerte!$H$106:$H$130,'Tierische Nährstoffoutputs'!O20)*'Tierische Nährstoffoutputs'!P20/100</f>
        <v>0</v>
      </c>
      <c r="R20" s="12">
        <f>INDEX(Tabellenwerte!$I$106:$I$130,'Tierische Nährstoffoutputs'!O20)*'Tierische Nährstoffoutputs'!P20/100</f>
        <v>0</v>
      </c>
      <c r="S20" s="12">
        <f>INDEX(Tabellenwerte!$J$106:$J$130,'Tierische Nährstoffoutputs'!O20)*'Tierische Nährstoffoutputs'!P20/100</f>
        <v>0</v>
      </c>
      <c r="T20" s="12">
        <f>INDEX(Tabellenwerte!$L$106:$L$130,'Tierische Nährstoffoutputs'!O20)*'Tierische Nährstoffoutputs'!P20/100</f>
        <v>0</v>
      </c>
      <c r="U20" s="12">
        <f>INDEX(Tabellenwerte!$M$106:$M$130,'Tierische Nährstoffoutputs'!O20)*'Tierische Nährstoffoutputs'!P20/100</f>
        <v>0</v>
      </c>
      <c r="V20" s="12">
        <f>INDEX(Tabellenwerte!$C$106:$C$130,A20)</f>
        <v>8</v>
      </c>
      <c r="W20" s="12">
        <f t="shared" si="0"/>
        <v>0</v>
      </c>
      <c r="X20" s="12">
        <f>INDEX(Tabellenwerte!$H$106:$H$130,'Tierische Nährstoffoutputs'!V20)*'Tierische Nährstoffoutputs'!W20/100</f>
        <v>0</v>
      </c>
      <c r="Y20" s="12">
        <f>INDEX(Tabellenwerte!$I$106:$I$130,'Tierische Nährstoffoutputs'!V20)*'Tierische Nährstoffoutputs'!W20/100</f>
        <v>0</v>
      </c>
      <c r="Z20" s="12">
        <f>INDEX(Tabellenwerte!$J$106:$J$130,'Tierische Nährstoffoutputs'!V20)*'Tierische Nährstoffoutputs'!W20/100</f>
        <v>0</v>
      </c>
      <c r="AA20" s="12">
        <f>INDEX(Tabellenwerte!$L$106:$L$130,'Tierische Nährstoffoutputs'!V20)*'Tierische Nährstoffoutputs'!W20/100</f>
        <v>0</v>
      </c>
      <c r="AB20" s="12">
        <f>INDEX(Tabellenwerte!$M$106:$M$130,'Tierische Nährstoffoutputs'!V20)*'Tierische Nährstoffoutputs'!W20/100</f>
        <v>0</v>
      </c>
      <c r="AC20" s="12">
        <f>INDEX(Tabellenwerte!$C$106:$C$130,A20)</f>
        <v>8</v>
      </c>
      <c r="AD20" s="12">
        <f t="shared" si="1"/>
        <v>0</v>
      </c>
      <c r="AE20" s="12">
        <f>INDEX(Tabellenwerte!$H$106:$H$130,'Tierische Nährstoffoutputs'!AC20)*'Tierische Nährstoffoutputs'!AD20/100</f>
        <v>0</v>
      </c>
      <c r="AF20" s="12">
        <f>INDEX(Tabellenwerte!$I$106:$I$130,'Tierische Nährstoffoutputs'!AC20)*'Tierische Nährstoffoutputs'!AD20/100</f>
        <v>0</v>
      </c>
      <c r="AG20" s="12">
        <f>INDEX(Tabellenwerte!$J$106:$J$130,'Tierische Nährstoffoutputs'!AC20)*'Tierische Nährstoffoutputs'!AD20/100</f>
        <v>0</v>
      </c>
      <c r="AH20" s="12">
        <f>INDEX(Tabellenwerte!$L$106:$L$130,'Tierische Nährstoffoutputs'!AC20)*'Tierische Nährstoffoutputs'!AD20/100</f>
        <v>0</v>
      </c>
      <c r="AI20" s="12">
        <f>INDEX(Tabellenwerte!$M$106:$M$130,'Tierische Nährstoffoutputs'!AC20)*'Tierische Nährstoffoutputs'!AD20/100</f>
        <v>0</v>
      </c>
      <c r="AJ20" s="15">
        <f t="shared" si="2"/>
        <v>0</v>
      </c>
      <c r="AK20" s="12">
        <f t="shared" si="3"/>
        <v>0</v>
      </c>
      <c r="AL20" s="12">
        <f t="shared" si="4"/>
        <v>0</v>
      </c>
      <c r="AM20" s="12">
        <f t="shared" si="5"/>
        <v>0</v>
      </c>
      <c r="AN20" s="12">
        <f t="shared" si="6"/>
        <v>0</v>
      </c>
      <c r="AO20" s="12">
        <f t="shared" si="7"/>
        <v>0</v>
      </c>
    </row>
    <row r="21" spans="1:41" ht="20" customHeight="1" thickBot="1" x14ac:dyDescent="0.35">
      <c r="A21" s="63">
        <v>8</v>
      </c>
      <c r="B21" s="313"/>
      <c r="C21" s="313"/>
      <c r="D21" s="68">
        <f t="shared" si="8"/>
        <v>0</v>
      </c>
      <c r="E21" s="313"/>
      <c r="F21" s="313"/>
      <c r="G21" s="68">
        <f t="shared" si="9"/>
        <v>0</v>
      </c>
      <c r="H21" s="313"/>
      <c r="I21" s="313"/>
      <c r="J21" s="68">
        <f t="shared" si="10"/>
        <v>0</v>
      </c>
      <c r="K21" s="303"/>
      <c r="L21" s="303"/>
      <c r="M21" s="303"/>
      <c r="N21" s="303"/>
      <c r="O21" s="12">
        <f>INDEX(Tabellenwerte!$C$106:$C$130,A21)</f>
        <v>8</v>
      </c>
      <c r="P21" s="12">
        <f t="shared" si="11"/>
        <v>0</v>
      </c>
      <c r="Q21" s="12">
        <f>INDEX(Tabellenwerte!$H$106:$H$130,'Tierische Nährstoffoutputs'!O21)*'Tierische Nährstoffoutputs'!P21/100</f>
        <v>0</v>
      </c>
      <c r="R21" s="12">
        <f>INDEX(Tabellenwerte!$I$106:$I$130,'Tierische Nährstoffoutputs'!O21)*'Tierische Nährstoffoutputs'!P21/100</f>
        <v>0</v>
      </c>
      <c r="S21" s="12">
        <f>INDEX(Tabellenwerte!$J$106:$J$130,'Tierische Nährstoffoutputs'!O21)*'Tierische Nährstoffoutputs'!P21/100</f>
        <v>0</v>
      </c>
      <c r="T21" s="12">
        <f>INDEX(Tabellenwerte!$L$106:$L$130,'Tierische Nährstoffoutputs'!O21)*'Tierische Nährstoffoutputs'!P21/100</f>
        <v>0</v>
      </c>
      <c r="U21" s="12">
        <f>INDEX(Tabellenwerte!$M$106:$M$130,'Tierische Nährstoffoutputs'!O21)*'Tierische Nährstoffoutputs'!P21/100</f>
        <v>0</v>
      </c>
      <c r="V21" s="12">
        <f>INDEX(Tabellenwerte!$C$106:$C$130,A21)</f>
        <v>8</v>
      </c>
      <c r="W21" s="12">
        <f t="shared" si="0"/>
        <v>0</v>
      </c>
      <c r="X21" s="12">
        <f>INDEX(Tabellenwerte!$H$106:$H$130,'Tierische Nährstoffoutputs'!V21)*'Tierische Nährstoffoutputs'!W21/100</f>
        <v>0</v>
      </c>
      <c r="Y21" s="12">
        <f>INDEX(Tabellenwerte!$I$106:$I$130,'Tierische Nährstoffoutputs'!V21)*'Tierische Nährstoffoutputs'!W21/100</f>
        <v>0</v>
      </c>
      <c r="Z21" s="12">
        <f>INDEX(Tabellenwerte!$J$106:$J$130,'Tierische Nährstoffoutputs'!V21)*'Tierische Nährstoffoutputs'!W21/100</f>
        <v>0</v>
      </c>
      <c r="AA21" s="12">
        <f>INDEX(Tabellenwerte!$L$106:$L$130,'Tierische Nährstoffoutputs'!V21)*'Tierische Nährstoffoutputs'!W21/100</f>
        <v>0</v>
      </c>
      <c r="AB21" s="12">
        <f>INDEX(Tabellenwerte!$M$106:$M$130,'Tierische Nährstoffoutputs'!V21)*'Tierische Nährstoffoutputs'!W21/100</f>
        <v>0</v>
      </c>
      <c r="AC21" s="12">
        <f>INDEX(Tabellenwerte!$C$106:$C$130,A21)</f>
        <v>8</v>
      </c>
      <c r="AD21" s="12">
        <f t="shared" si="1"/>
        <v>0</v>
      </c>
      <c r="AE21" s="12">
        <f>INDEX(Tabellenwerte!$H$106:$H$130,'Tierische Nährstoffoutputs'!AC21)*'Tierische Nährstoffoutputs'!AD21/100</f>
        <v>0</v>
      </c>
      <c r="AF21" s="12">
        <f>INDEX(Tabellenwerte!$I$106:$I$130,'Tierische Nährstoffoutputs'!AC21)*'Tierische Nährstoffoutputs'!AD21/100</f>
        <v>0</v>
      </c>
      <c r="AG21" s="12">
        <f>INDEX(Tabellenwerte!$J$106:$J$130,'Tierische Nährstoffoutputs'!AC21)*'Tierische Nährstoffoutputs'!AD21/100</f>
        <v>0</v>
      </c>
      <c r="AH21" s="12">
        <f>INDEX(Tabellenwerte!$L$106:$L$130,'Tierische Nährstoffoutputs'!AC21)*'Tierische Nährstoffoutputs'!AD21/100</f>
        <v>0</v>
      </c>
      <c r="AI21" s="12">
        <f>INDEX(Tabellenwerte!$M$106:$M$130,'Tierische Nährstoffoutputs'!AC21)*'Tierische Nährstoffoutputs'!AD21/100</f>
        <v>0</v>
      </c>
      <c r="AJ21" s="15">
        <f t="shared" si="2"/>
        <v>0</v>
      </c>
      <c r="AK21" s="12">
        <f t="shared" si="3"/>
        <v>0</v>
      </c>
      <c r="AL21" s="12">
        <f t="shared" si="4"/>
        <v>0</v>
      </c>
      <c r="AM21" s="12">
        <f t="shared" si="5"/>
        <v>0</v>
      </c>
      <c r="AN21" s="12">
        <f t="shared" si="6"/>
        <v>0</v>
      </c>
      <c r="AO21" s="12">
        <f t="shared" si="7"/>
        <v>0</v>
      </c>
    </row>
    <row r="22" spans="1:41" ht="20" customHeight="1" thickBot="1" x14ac:dyDescent="0.35">
      <c r="A22" s="63">
        <v>8</v>
      </c>
      <c r="B22" s="313"/>
      <c r="C22" s="313"/>
      <c r="D22" s="68">
        <f t="shared" si="8"/>
        <v>0</v>
      </c>
      <c r="E22" s="313"/>
      <c r="F22" s="313"/>
      <c r="G22" s="68">
        <f t="shared" si="9"/>
        <v>0</v>
      </c>
      <c r="H22" s="313"/>
      <c r="I22" s="313"/>
      <c r="J22" s="68">
        <f t="shared" si="10"/>
        <v>0</v>
      </c>
      <c r="K22" s="303"/>
      <c r="L22" s="303"/>
      <c r="M22" s="303"/>
      <c r="N22" s="303"/>
      <c r="O22" s="12">
        <f>INDEX(Tabellenwerte!$C$106:$C$130,A22)</f>
        <v>8</v>
      </c>
      <c r="P22" s="12">
        <f t="shared" si="11"/>
        <v>0</v>
      </c>
      <c r="Q22" s="12">
        <f>INDEX(Tabellenwerte!$H$106:$H$130,'Tierische Nährstoffoutputs'!O22)*'Tierische Nährstoffoutputs'!P22/100</f>
        <v>0</v>
      </c>
      <c r="R22" s="12">
        <f>INDEX(Tabellenwerte!$I$106:$I$130,'Tierische Nährstoffoutputs'!O22)*'Tierische Nährstoffoutputs'!P22/100</f>
        <v>0</v>
      </c>
      <c r="S22" s="12">
        <f>INDEX(Tabellenwerte!$J$106:$J$130,'Tierische Nährstoffoutputs'!O22)*'Tierische Nährstoffoutputs'!P22/100</f>
        <v>0</v>
      </c>
      <c r="T22" s="12">
        <f>INDEX(Tabellenwerte!$L$106:$L$130,'Tierische Nährstoffoutputs'!O22)*'Tierische Nährstoffoutputs'!P22/100</f>
        <v>0</v>
      </c>
      <c r="U22" s="12">
        <f>INDEX(Tabellenwerte!$M$106:$M$130,'Tierische Nährstoffoutputs'!O22)*'Tierische Nährstoffoutputs'!P22/100</f>
        <v>0</v>
      </c>
      <c r="V22" s="12">
        <f>INDEX(Tabellenwerte!$C$106:$C$130,A22)</f>
        <v>8</v>
      </c>
      <c r="W22" s="12">
        <f t="shared" si="0"/>
        <v>0</v>
      </c>
      <c r="X22" s="12">
        <f>INDEX(Tabellenwerte!$H$106:$H$130,'Tierische Nährstoffoutputs'!V22)*'Tierische Nährstoffoutputs'!W22/100</f>
        <v>0</v>
      </c>
      <c r="Y22" s="12">
        <f>INDEX(Tabellenwerte!$I$106:$I$130,'Tierische Nährstoffoutputs'!V22)*'Tierische Nährstoffoutputs'!W22/100</f>
        <v>0</v>
      </c>
      <c r="Z22" s="12">
        <f>INDEX(Tabellenwerte!$J$106:$J$130,'Tierische Nährstoffoutputs'!V22)*'Tierische Nährstoffoutputs'!W22/100</f>
        <v>0</v>
      </c>
      <c r="AA22" s="12">
        <f>INDEX(Tabellenwerte!$L$106:$L$130,'Tierische Nährstoffoutputs'!V22)*'Tierische Nährstoffoutputs'!W22/100</f>
        <v>0</v>
      </c>
      <c r="AB22" s="12">
        <f>INDEX(Tabellenwerte!$M$106:$M$130,'Tierische Nährstoffoutputs'!V22)*'Tierische Nährstoffoutputs'!W22/100</f>
        <v>0</v>
      </c>
      <c r="AC22" s="12">
        <f>INDEX(Tabellenwerte!$C$106:$C$130,A22)</f>
        <v>8</v>
      </c>
      <c r="AD22" s="12">
        <f t="shared" si="1"/>
        <v>0</v>
      </c>
      <c r="AE22" s="12">
        <f>INDEX(Tabellenwerte!$H$106:$H$130,'Tierische Nährstoffoutputs'!AC22)*'Tierische Nährstoffoutputs'!AD22/100</f>
        <v>0</v>
      </c>
      <c r="AF22" s="12">
        <f>INDEX(Tabellenwerte!$I$106:$I$130,'Tierische Nährstoffoutputs'!AC22)*'Tierische Nährstoffoutputs'!AD22/100</f>
        <v>0</v>
      </c>
      <c r="AG22" s="12">
        <f>INDEX(Tabellenwerte!$J$106:$J$130,'Tierische Nährstoffoutputs'!AC22)*'Tierische Nährstoffoutputs'!AD22/100</f>
        <v>0</v>
      </c>
      <c r="AH22" s="12">
        <f>INDEX(Tabellenwerte!$L$106:$L$130,'Tierische Nährstoffoutputs'!AC22)*'Tierische Nährstoffoutputs'!AD22/100</f>
        <v>0</v>
      </c>
      <c r="AI22" s="12">
        <f>INDEX(Tabellenwerte!$M$106:$M$130,'Tierische Nährstoffoutputs'!AC22)*'Tierische Nährstoffoutputs'!AD22/100</f>
        <v>0</v>
      </c>
      <c r="AJ22" s="15">
        <f t="shared" si="2"/>
        <v>0</v>
      </c>
      <c r="AK22" s="12">
        <f t="shared" si="3"/>
        <v>0</v>
      </c>
      <c r="AL22" s="12">
        <f t="shared" si="4"/>
        <v>0</v>
      </c>
      <c r="AM22" s="12">
        <f t="shared" si="5"/>
        <v>0</v>
      </c>
      <c r="AN22" s="12">
        <f t="shared" si="6"/>
        <v>0</v>
      </c>
      <c r="AO22" s="12">
        <f t="shared" si="7"/>
        <v>0</v>
      </c>
    </row>
    <row r="23" spans="1:41" s="77" customFormat="1" ht="14.5" thickBot="1" x14ac:dyDescent="0.35"/>
    <row r="24" spans="1:41" ht="18.5" thickBot="1" x14ac:dyDescent="0.45">
      <c r="A24" s="185" t="s">
        <v>218</v>
      </c>
      <c r="B24" s="185"/>
      <c r="C24" s="185"/>
      <c r="D24" s="185"/>
      <c r="E24" s="185"/>
      <c r="F24" s="185"/>
      <c r="G24" s="185"/>
      <c r="H24" s="185"/>
      <c r="I24" s="185"/>
      <c r="J24" s="185"/>
      <c r="K24" s="185"/>
      <c r="L24" s="185"/>
      <c r="M24" s="185"/>
      <c r="N24" s="185"/>
      <c r="O24" s="280" t="str">
        <f>Betriebsdaten!$B$21</f>
        <v>20XX</v>
      </c>
      <c r="P24" s="281"/>
      <c r="Q24" s="187"/>
      <c r="R24" s="187"/>
      <c r="S24" s="187"/>
      <c r="T24" s="187"/>
      <c r="U24" s="187"/>
      <c r="V24" s="188" t="str">
        <f>Betriebsdaten!$B$22</f>
        <v>20XX</v>
      </c>
      <c r="W24" s="189"/>
      <c r="X24" s="189"/>
      <c r="Y24" s="189"/>
      <c r="Z24" s="189"/>
      <c r="AA24" s="189"/>
      <c r="AB24" s="189"/>
      <c r="AC24" s="190" t="str">
        <f>Betriebsdaten!$B$23</f>
        <v>20XX</v>
      </c>
      <c r="AD24" s="191"/>
      <c r="AE24" s="191"/>
      <c r="AF24" s="191"/>
      <c r="AG24" s="191"/>
      <c r="AH24" s="191"/>
      <c r="AI24" s="191"/>
      <c r="AJ24" s="192" t="s">
        <v>126</v>
      </c>
      <c r="AK24" s="193"/>
      <c r="AL24" s="193"/>
      <c r="AM24" s="193"/>
      <c r="AN24" s="193"/>
      <c r="AO24" s="193"/>
    </row>
    <row r="25" spans="1:41" ht="18" x14ac:dyDescent="0.4">
      <c r="A25" s="185"/>
      <c r="B25" s="185"/>
      <c r="C25" s="185"/>
      <c r="D25" s="185"/>
      <c r="E25" s="185"/>
      <c r="F25" s="185"/>
      <c r="G25" s="185"/>
      <c r="H25" s="185"/>
      <c r="I25" s="185"/>
      <c r="J25" s="185"/>
      <c r="K25" s="185"/>
      <c r="L25" s="185"/>
      <c r="M25" s="185"/>
      <c r="N25" s="185"/>
      <c r="O25" s="282" t="s">
        <v>129</v>
      </c>
      <c r="P25" s="283"/>
      <c r="Q25" s="29" t="s">
        <v>51</v>
      </c>
      <c r="R25" s="29" t="s">
        <v>52</v>
      </c>
      <c r="S25" s="29" t="s">
        <v>53</v>
      </c>
      <c r="T25" s="29" t="s">
        <v>55</v>
      </c>
      <c r="U25" s="29" t="s">
        <v>56</v>
      </c>
      <c r="V25" s="197" t="s">
        <v>129</v>
      </c>
      <c r="W25" s="197"/>
      <c r="X25" s="30" t="s">
        <v>51</v>
      </c>
      <c r="Y25" s="30" t="s">
        <v>52</v>
      </c>
      <c r="Z25" s="30" t="s">
        <v>53</v>
      </c>
      <c r="AA25" s="30" t="s">
        <v>55</v>
      </c>
      <c r="AB25" s="30" t="s">
        <v>56</v>
      </c>
      <c r="AC25" s="200" t="s">
        <v>129</v>
      </c>
      <c r="AD25" s="200"/>
      <c r="AE25" s="31" t="s">
        <v>51</v>
      </c>
      <c r="AF25" s="31" t="s">
        <v>52</v>
      </c>
      <c r="AG25" s="31" t="s">
        <v>53</v>
      </c>
      <c r="AH25" s="31" t="s">
        <v>55</v>
      </c>
      <c r="AI25" s="31" t="s">
        <v>56</v>
      </c>
      <c r="AJ25" s="203" t="s">
        <v>129</v>
      </c>
      <c r="AK25" s="32" t="s">
        <v>51</v>
      </c>
      <c r="AL25" s="32" t="s">
        <v>52</v>
      </c>
      <c r="AM25" s="32" t="s">
        <v>53</v>
      </c>
      <c r="AN25" s="32" t="s">
        <v>55</v>
      </c>
      <c r="AO25" s="32" t="s">
        <v>56</v>
      </c>
    </row>
    <row r="26" spans="1:41" ht="18" thickBot="1" x14ac:dyDescent="0.4">
      <c r="A26" s="185"/>
      <c r="B26" s="185"/>
      <c r="C26" s="185"/>
      <c r="D26" s="185"/>
      <c r="E26" s="185"/>
      <c r="F26" s="185"/>
      <c r="G26" s="185"/>
      <c r="H26" s="185"/>
      <c r="I26" s="185"/>
      <c r="J26" s="185"/>
      <c r="K26" s="185"/>
      <c r="L26" s="185"/>
      <c r="M26" s="185"/>
      <c r="N26" s="185"/>
      <c r="O26" s="284"/>
      <c r="P26" s="285"/>
      <c r="Q26" s="33" t="s">
        <v>125</v>
      </c>
      <c r="R26" s="33" t="s">
        <v>125</v>
      </c>
      <c r="S26" s="33" t="s">
        <v>125</v>
      </c>
      <c r="T26" s="33" t="s">
        <v>125</v>
      </c>
      <c r="U26" s="33" t="s">
        <v>125</v>
      </c>
      <c r="V26" s="198"/>
      <c r="W26" s="198"/>
      <c r="X26" s="34" t="s">
        <v>125</v>
      </c>
      <c r="Y26" s="34" t="s">
        <v>125</v>
      </c>
      <c r="Z26" s="34" t="s">
        <v>125</v>
      </c>
      <c r="AA26" s="34" t="s">
        <v>125</v>
      </c>
      <c r="AB26" s="34" t="s">
        <v>125</v>
      </c>
      <c r="AC26" s="201"/>
      <c r="AD26" s="201"/>
      <c r="AE26" s="35" t="s">
        <v>125</v>
      </c>
      <c r="AF26" s="35" t="s">
        <v>125</v>
      </c>
      <c r="AG26" s="35" t="s">
        <v>125</v>
      </c>
      <c r="AH26" s="35" t="s">
        <v>125</v>
      </c>
      <c r="AI26" s="35" t="s">
        <v>125</v>
      </c>
      <c r="AJ26" s="204"/>
      <c r="AK26" s="36" t="s">
        <v>125</v>
      </c>
      <c r="AL26" s="36" t="s">
        <v>125</v>
      </c>
      <c r="AM26" s="36" t="s">
        <v>125</v>
      </c>
      <c r="AN26" s="36" t="s">
        <v>125</v>
      </c>
      <c r="AO26" s="36" t="s">
        <v>125</v>
      </c>
    </row>
    <row r="27" spans="1:41" ht="19" thickTop="1" thickBot="1" x14ac:dyDescent="0.45">
      <c r="A27" s="185"/>
      <c r="B27" s="185"/>
      <c r="C27" s="185"/>
      <c r="D27" s="185"/>
      <c r="E27" s="185"/>
      <c r="F27" s="185"/>
      <c r="G27" s="185"/>
      <c r="H27" s="185"/>
      <c r="I27" s="185"/>
      <c r="J27" s="185"/>
      <c r="K27" s="185"/>
      <c r="L27" s="185"/>
      <c r="M27" s="185"/>
      <c r="N27" s="185"/>
      <c r="O27" s="286"/>
      <c r="P27" s="287"/>
      <c r="Q27" s="82">
        <f t="shared" ref="Q27:U27" si="12">SUM(Q8:Q22)</f>
        <v>0</v>
      </c>
      <c r="R27" s="82">
        <f t="shared" si="12"/>
        <v>0</v>
      </c>
      <c r="S27" s="82">
        <f t="shared" si="12"/>
        <v>0</v>
      </c>
      <c r="T27" s="82">
        <f t="shared" si="12"/>
        <v>0</v>
      </c>
      <c r="U27" s="82">
        <f t="shared" si="12"/>
        <v>0</v>
      </c>
      <c r="V27" s="199"/>
      <c r="W27" s="199"/>
      <c r="X27" s="82">
        <f t="shared" ref="X27:AB27" si="13">SUM(X8:X22)</f>
        <v>0</v>
      </c>
      <c r="Y27" s="82">
        <f t="shared" si="13"/>
        <v>0</v>
      </c>
      <c r="Z27" s="82">
        <f t="shared" si="13"/>
        <v>0</v>
      </c>
      <c r="AA27" s="82">
        <f t="shared" si="13"/>
        <v>0</v>
      </c>
      <c r="AB27" s="82">
        <f t="shared" si="13"/>
        <v>0</v>
      </c>
      <c r="AC27" s="202"/>
      <c r="AD27" s="202"/>
      <c r="AE27" s="82">
        <f t="shared" ref="AE27:AI27" si="14">SUM(AE8:AE22)</f>
        <v>0</v>
      </c>
      <c r="AF27" s="82">
        <f t="shared" si="14"/>
        <v>0</v>
      </c>
      <c r="AG27" s="82">
        <f t="shared" si="14"/>
        <v>0</v>
      </c>
      <c r="AH27" s="82">
        <f t="shared" si="14"/>
        <v>0</v>
      </c>
      <c r="AI27" s="82">
        <f t="shared" si="14"/>
        <v>0</v>
      </c>
      <c r="AJ27" s="205"/>
      <c r="AK27" s="83">
        <f t="shared" ref="AK27:AO27" si="15">SUM(AK8:AK22)</f>
        <v>0</v>
      </c>
      <c r="AL27" s="83">
        <f t="shared" si="15"/>
        <v>0</v>
      </c>
      <c r="AM27" s="83">
        <f t="shared" si="15"/>
        <v>0</v>
      </c>
      <c r="AN27" s="83">
        <f t="shared" si="15"/>
        <v>0</v>
      </c>
      <c r="AO27" s="83">
        <f t="shared" si="15"/>
        <v>0</v>
      </c>
    </row>
    <row r="28" spans="1:41" s="77" customFormat="1" x14ac:dyDescent="0.3"/>
    <row r="29" spans="1:41" s="77" customFormat="1" x14ac:dyDescent="0.3"/>
    <row r="30" spans="1:41" s="77" customFormat="1" x14ac:dyDescent="0.3"/>
    <row r="31" spans="1:41" s="77" customFormat="1" x14ac:dyDescent="0.3"/>
    <row r="32" spans="1:41" s="77" customFormat="1" x14ac:dyDescent="0.3"/>
    <row r="33" s="77" customFormat="1" x14ac:dyDescent="0.3"/>
    <row r="34" s="77" customFormat="1" x14ac:dyDescent="0.3"/>
    <row r="35" s="77" customFormat="1" x14ac:dyDescent="0.3"/>
    <row r="36" s="77" customFormat="1" x14ac:dyDescent="0.3"/>
    <row r="37" s="77" customFormat="1" x14ac:dyDescent="0.3"/>
    <row r="38" s="77" customFormat="1" x14ac:dyDescent="0.3"/>
    <row r="39" s="77" customFormat="1" x14ac:dyDescent="0.3"/>
    <row r="40" s="77" customFormat="1" x14ac:dyDescent="0.3"/>
    <row r="41" s="77" customFormat="1" x14ac:dyDescent="0.3"/>
    <row r="42" s="77" customFormat="1" x14ac:dyDescent="0.3"/>
    <row r="43" s="77" customFormat="1" x14ac:dyDescent="0.3"/>
    <row r="44" s="77" customFormat="1" x14ac:dyDescent="0.3"/>
    <row r="45" s="77" customFormat="1" x14ac:dyDescent="0.3"/>
    <row r="46" s="77" customFormat="1" x14ac:dyDescent="0.3"/>
    <row r="47" s="77" customFormat="1" x14ac:dyDescent="0.3"/>
    <row r="48" s="77" customFormat="1" x14ac:dyDescent="0.3"/>
    <row r="49" s="77" customFormat="1" x14ac:dyDescent="0.3"/>
    <row r="50" s="77" customFormat="1" x14ac:dyDescent="0.3"/>
    <row r="51" s="77" customFormat="1" x14ac:dyDescent="0.3"/>
    <row r="52" s="77" customFormat="1" x14ac:dyDescent="0.3"/>
    <row r="53" s="77" customFormat="1" x14ac:dyDescent="0.3"/>
    <row r="54" s="77" customFormat="1" x14ac:dyDescent="0.3"/>
    <row r="55" s="77" customFormat="1" x14ac:dyDescent="0.3"/>
    <row r="56" s="77" customFormat="1" x14ac:dyDescent="0.3"/>
    <row r="57" s="77" customFormat="1" x14ac:dyDescent="0.3"/>
    <row r="58" s="77" customFormat="1" x14ac:dyDescent="0.3"/>
    <row r="59" s="77" customFormat="1" x14ac:dyDescent="0.3"/>
    <row r="60" s="77" customFormat="1" x14ac:dyDescent="0.3"/>
    <row r="61" s="77" customFormat="1" x14ac:dyDescent="0.3"/>
    <row r="62" s="77" customFormat="1" x14ac:dyDescent="0.3"/>
    <row r="63" s="77" customFormat="1" x14ac:dyDescent="0.3"/>
    <row r="64" s="77" customFormat="1" x14ac:dyDescent="0.3"/>
    <row r="65" s="77" customFormat="1" x14ac:dyDescent="0.3"/>
    <row r="66" s="77" customFormat="1" x14ac:dyDescent="0.3"/>
    <row r="67" s="77" customFormat="1" x14ac:dyDescent="0.3"/>
    <row r="68" s="77" customFormat="1" x14ac:dyDescent="0.3"/>
    <row r="69" s="77" customFormat="1" x14ac:dyDescent="0.3"/>
    <row r="70" s="77" customFormat="1" x14ac:dyDescent="0.3"/>
    <row r="71" s="77" customFormat="1" x14ac:dyDescent="0.3"/>
    <row r="72" s="77" customFormat="1" x14ac:dyDescent="0.3"/>
    <row r="73" s="77" customFormat="1" x14ac:dyDescent="0.3"/>
    <row r="74" s="77" customFormat="1" x14ac:dyDescent="0.3"/>
    <row r="75" s="77" customFormat="1" x14ac:dyDescent="0.3"/>
    <row r="76" s="77" customFormat="1" x14ac:dyDescent="0.3"/>
  </sheetData>
  <mergeCells count="31">
    <mergeCell ref="A24:N27"/>
    <mergeCell ref="O24:U24"/>
    <mergeCell ref="V24:AB24"/>
    <mergeCell ref="AC24:AI24"/>
    <mergeCell ref="AJ24:AO24"/>
    <mergeCell ref="O25:P27"/>
    <mergeCell ref="V25:W27"/>
    <mergeCell ref="AC25:AD27"/>
    <mergeCell ref="AJ25:AJ27"/>
    <mergeCell ref="O5:U5"/>
    <mergeCell ref="V5:AB5"/>
    <mergeCell ref="AC5:AI5"/>
    <mergeCell ref="AJ5:AO5"/>
    <mergeCell ref="O6:O7"/>
    <mergeCell ref="P6:P7"/>
    <mergeCell ref="V6:V7"/>
    <mergeCell ref="W6:W7"/>
    <mergeCell ref="AC6:AC7"/>
    <mergeCell ref="AD6:AD7"/>
    <mergeCell ref="AJ6:AJ7"/>
    <mergeCell ref="H6:J6"/>
    <mergeCell ref="A1:N1"/>
    <mergeCell ref="A2:N2"/>
    <mergeCell ref="A4:A7"/>
    <mergeCell ref="B4:N4"/>
    <mergeCell ref="B5:J5"/>
    <mergeCell ref="K5:M6"/>
    <mergeCell ref="N5:N7"/>
    <mergeCell ref="B6:D6"/>
    <mergeCell ref="E6:G6"/>
    <mergeCell ref="A3:H3"/>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5" r:id="rId3" name="Drop Down 1">
              <controlPr defaultSize="0" autoLine="0" autoPict="0">
                <anchor moveWithCells="1">
                  <from>
                    <xdr:col>0</xdr:col>
                    <xdr:colOff>12700</xdr:colOff>
                    <xdr:row>7</xdr:row>
                    <xdr:rowOff>6350</xdr:rowOff>
                  </from>
                  <to>
                    <xdr:col>1</xdr:col>
                    <xdr:colOff>0</xdr:colOff>
                    <xdr:row>7</xdr:row>
                    <xdr:rowOff>241300</xdr:rowOff>
                  </to>
                </anchor>
              </controlPr>
            </control>
          </mc:Choice>
        </mc:AlternateContent>
        <mc:AlternateContent xmlns:mc="http://schemas.openxmlformats.org/markup-compatibility/2006">
          <mc:Choice Requires="x14">
            <control shapeId="16386" r:id="rId4" name="Drop Down 2">
              <controlPr defaultSize="0" autoLine="0" autoPict="0">
                <anchor moveWithCells="1">
                  <from>
                    <xdr:col>0</xdr:col>
                    <xdr:colOff>12700</xdr:colOff>
                    <xdr:row>8</xdr:row>
                    <xdr:rowOff>12700</xdr:rowOff>
                  </from>
                  <to>
                    <xdr:col>1</xdr:col>
                    <xdr:colOff>0</xdr:colOff>
                    <xdr:row>8</xdr:row>
                    <xdr:rowOff>241300</xdr:rowOff>
                  </to>
                </anchor>
              </controlPr>
            </control>
          </mc:Choice>
        </mc:AlternateContent>
        <mc:AlternateContent xmlns:mc="http://schemas.openxmlformats.org/markup-compatibility/2006">
          <mc:Choice Requires="x14">
            <control shapeId="16387" r:id="rId5" name="Drop Down 3">
              <controlPr defaultSize="0" autoLine="0" autoPict="0">
                <anchor moveWithCells="1">
                  <from>
                    <xdr:col>0</xdr:col>
                    <xdr:colOff>12700</xdr:colOff>
                    <xdr:row>9</xdr:row>
                    <xdr:rowOff>25400</xdr:rowOff>
                  </from>
                  <to>
                    <xdr:col>1</xdr:col>
                    <xdr:colOff>0</xdr:colOff>
                    <xdr:row>9</xdr:row>
                    <xdr:rowOff>241300</xdr:rowOff>
                  </to>
                </anchor>
              </controlPr>
            </control>
          </mc:Choice>
        </mc:AlternateContent>
        <mc:AlternateContent xmlns:mc="http://schemas.openxmlformats.org/markup-compatibility/2006">
          <mc:Choice Requires="x14">
            <control shapeId="16388" r:id="rId6" name="Drop Down 4">
              <controlPr defaultSize="0" autoLine="0" autoPict="0">
                <anchor moveWithCells="1">
                  <from>
                    <xdr:col>0</xdr:col>
                    <xdr:colOff>12700</xdr:colOff>
                    <xdr:row>10</xdr:row>
                    <xdr:rowOff>25400</xdr:rowOff>
                  </from>
                  <to>
                    <xdr:col>1</xdr:col>
                    <xdr:colOff>0</xdr:colOff>
                    <xdr:row>10</xdr:row>
                    <xdr:rowOff>241300</xdr:rowOff>
                  </to>
                </anchor>
              </controlPr>
            </control>
          </mc:Choice>
        </mc:AlternateContent>
        <mc:AlternateContent xmlns:mc="http://schemas.openxmlformats.org/markup-compatibility/2006">
          <mc:Choice Requires="x14">
            <control shapeId="16389" r:id="rId7" name="Drop Down 5">
              <controlPr defaultSize="0" autoLine="0" autoPict="0">
                <anchor moveWithCells="1">
                  <from>
                    <xdr:col>0</xdr:col>
                    <xdr:colOff>12700</xdr:colOff>
                    <xdr:row>11</xdr:row>
                    <xdr:rowOff>19050</xdr:rowOff>
                  </from>
                  <to>
                    <xdr:col>1</xdr:col>
                    <xdr:colOff>0</xdr:colOff>
                    <xdr:row>11</xdr:row>
                    <xdr:rowOff>241300</xdr:rowOff>
                  </to>
                </anchor>
              </controlPr>
            </control>
          </mc:Choice>
        </mc:AlternateContent>
        <mc:AlternateContent xmlns:mc="http://schemas.openxmlformats.org/markup-compatibility/2006">
          <mc:Choice Requires="x14">
            <control shapeId="16390" r:id="rId8" name="Drop Down 6">
              <controlPr defaultSize="0" autoLine="0" autoPict="0">
                <anchor moveWithCells="1">
                  <from>
                    <xdr:col>0</xdr:col>
                    <xdr:colOff>12700</xdr:colOff>
                    <xdr:row>12</xdr:row>
                    <xdr:rowOff>12700</xdr:rowOff>
                  </from>
                  <to>
                    <xdr:col>1</xdr:col>
                    <xdr:colOff>0</xdr:colOff>
                    <xdr:row>12</xdr:row>
                    <xdr:rowOff>241300</xdr:rowOff>
                  </to>
                </anchor>
              </controlPr>
            </control>
          </mc:Choice>
        </mc:AlternateContent>
        <mc:AlternateContent xmlns:mc="http://schemas.openxmlformats.org/markup-compatibility/2006">
          <mc:Choice Requires="x14">
            <control shapeId="16391" r:id="rId9" name="Drop Down 7">
              <controlPr defaultSize="0" autoLine="0" autoPict="0">
                <anchor moveWithCells="1">
                  <from>
                    <xdr:col>0</xdr:col>
                    <xdr:colOff>12700</xdr:colOff>
                    <xdr:row>13</xdr:row>
                    <xdr:rowOff>12700</xdr:rowOff>
                  </from>
                  <to>
                    <xdr:col>1</xdr:col>
                    <xdr:colOff>0</xdr:colOff>
                    <xdr:row>13</xdr:row>
                    <xdr:rowOff>241300</xdr:rowOff>
                  </to>
                </anchor>
              </controlPr>
            </control>
          </mc:Choice>
        </mc:AlternateContent>
        <mc:AlternateContent xmlns:mc="http://schemas.openxmlformats.org/markup-compatibility/2006">
          <mc:Choice Requires="x14">
            <control shapeId="16392" r:id="rId10" name="Drop Down 8">
              <controlPr defaultSize="0" autoLine="0" autoPict="0">
                <anchor moveWithCells="1">
                  <from>
                    <xdr:col>0</xdr:col>
                    <xdr:colOff>12700</xdr:colOff>
                    <xdr:row>14</xdr:row>
                    <xdr:rowOff>12700</xdr:rowOff>
                  </from>
                  <to>
                    <xdr:col>1</xdr:col>
                    <xdr:colOff>0</xdr:colOff>
                    <xdr:row>14</xdr:row>
                    <xdr:rowOff>241300</xdr:rowOff>
                  </to>
                </anchor>
              </controlPr>
            </control>
          </mc:Choice>
        </mc:AlternateContent>
        <mc:AlternateContent xmlns:mc="http://schemas.openxmlformats.org/markup-compatibility/2006">
          <mc:Choice Requires="x14">
            <control shapeId="16393" r:id="rId11" name="Drop Down 9">
              <controlPr defaultSize="0" autoLine="0" autoPict="0">
                <anchor moveWithCells="1">
                  <from>
                    <xdr:col>0</xdr:col>
                    <xdr:colOff>12700</xdr:colOff>
                    <xdr:row>15</xdr:row>
                    <xdr:rowOff>12700</xdr:rowOff>
                  </from>
                  <to>
                    <xdr:col>1</xdr:col>
                    <xdr:colOff>0</xdr:colOff>
                    <xdr:row>15</xdr:row>
                    <xdr:rowOff>241300</xdr:rowOff>
                  </to>
                </anchor>
              </controlPr>
            </control>
          </mc:Choice>
        </mc:AlternateContent>
        <mc:AlternateContent xmlns:mc="http://schemas.openxmlformats.org/markup-compatibility/2006">
          <mc:Choice Requires="x14">
            <control shapeId="16394" r:id="rId12" name="Drop Down 10">
              <controlPr defaultSize="0" autoLine="0" autoPict="0">
                <anchor moveWithCells="1">
                  <from>
                    <xdr:col>0</xdr:col>
                    <xdr:colOff>12700</xdr:colOff>
                    <xdr:row>16</xdr:row>
                    <xdr:rowOff>12700</xdr:rowOff>
                  </from>
                  <to>
                    <xdr:col>1</xdr:col>
                    <xdr:colOff>0</xdr:colOff>
                    <xdr:row>16</xdr:row>
                    <xdr:rowOff>241300</xdr:rowOff>
                  </to>
                </anchor>
              </controlPr>
            </control>
          </mc:Choice>
        </mc:AlternateContent>
        <mc:AlternateContent xmlns:mc="http://schemas.openxmlformats.org/markup-compatibility/2006">
          <mc:Choice Requires="x14">
            <control shapeId="16395" r:id="rId13" name="Drop Down 11">
              <controlPr defaultSize="0" autoLine="0" autoPict="0">
                <anchor moveWithCells="1">
                  <from>
                    <xdr:col>0</xdr:col>
                    <xdr:colOff>12700</xdr:colOff>
                    <xdr:row>17</xdr:row>
                    <xdr:rowOff>12700</xdr:rowOff>
                  </from>
                  <to>
                    <xdr:col>1</xdr:col>
                    <xdr:colOff>0</xdr:colOff>
                    <xdr:row>17</xdr:row>
                    <xdr:rowOff>241300</xdr:rowOff>
                  </to>
                </anchor>
              </controlPr>
            </control>
          </mc:Choice>
        </mc:AlternateContent>
        <mc:AlternateContent xmlns:mc="http://schemas.openxmlformats.org/markup-compatibility/2006">
          <mc:Choice Requires="x14">
            <control shapeId="16396" r:id="rId14" name="Drop Down 12">
              <controlPr defaultSize="0" autoLine="0" autoPict="0">
                <anchor moveWithCells="1">
                  <from>
                    <xdr:col>0</xdr:col>
                    <xdr:colOff>12700</xdr:colOff>
                    <xdr:row>18</xdr:row>
                    <xdr:rowOff>12700</xdr:rowOff>
                  </from>
                  <to>
                    <xdr:col>1</xdr:col>
                    <xdr:colOff>0</xdr:colOff>
                    <xdr:row>18</xdr:row>
                    <xdr:rowOff>241300</xdr:rowOff>
                  </to>
                </anchor>
              </controlPr>
            </control>
          </mc:Choice>
        </mc:AlternateContent>
        <mc:AlternateContent xmlns:mc="http://schemas.openxmlformats.org/markup-compatibility/2006">
          <mc:Choice Requires="x14">
            <control shapeId="16397" r:id="rId15" name="Drop Down 13">
              <controlPr defaultSize="0" autoLine="0" autoPict="0">
                <anchor moveWithCells="1">
                  <from>
                    <xdr:col>0</xdr:col>
                    <xdr:colOff>12700</xdr:colOff>
                    <xdr:row>19</xdr:row>
                    <xdr:rowOff>12700</xdr:rowOff>
                  </from>
                  <to>
                    <xdr:col>1</xdr:col>
                    <xdr:colOff>0</xdr:colOff>
                    <xdr:row>19</xdr:row>
                    <xdr:rowOff>241300</xdr:rowOff>
                  </to>
                </anchor>
              </controlPr>
            </control>
          </mc:Choice>
        </mc:AlternateContent>
        <mc:AlternateContent xmlns:mc="http://schemas.openxmlformats.org/markup-compatibility/2006">
          <mc:Choice Requires="x14">
            <control shapeId="16398" r:id="rId16" name="Drop Down 14">
              <controlPr defaultSize="0" autoLine="0" autoPict="0">
                <anchor moveWithCells="1">
                  <from>
                    <xdr:col>0</xdr:col>
                    <xdr:colOff>12700</xdr:colOff>
                    <xdr:row>20</xdr:row>
                    <xdr:rowOff>12700</xdr:rowOff>
                  </from>
                  <to>
                    <xdr:col>1</xdr:col>
                    <xdr:colOff>0</xdr:colOff>
                    <xdr:row>20</xdr:row>
                    <xdr:rowOff>241300</xdr:rowOff>
                  </to>
                </anchor>
              </controlPr>
            </control>
          </mc:Choice>
        </mc:AlternateContent>
        <mc:AlternateContent xmlns:mc="http://schemas.openxmlformats.org/markup-compatibility/2006">
          <mc:Choice Requires="x14">
            <control shapeId="16399" r:id="rId17" name="Drop Down 15">
              <controlPr defaultSize="0" autoLine="0" autoPict="0">
                <anchor moveWithCells="1">
                  <from>
                    <xdr:col>0</xdr:col>
                    <xdr:colOff>12700</xdr:colOff>
                    <xdr:row>21</xdr:row>
                    <xdr:rowOff>12700</xdr:rowOff>
                  </from>
                  <to>
                    <xdr:col>1</xdr:col>
                    <xdr:colOff>0</xdr:colOff>
                    <xdr:row>21</xdr:row>
                    <xdr:rowOff>241300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C94"/>
  <sheetViews>
    <sheetView topLeftCell="A49" workbookViewId="0">
      <selection activeCell="L20" sqref="L20"/>
    </sheetView>
  </sheetViews>
  <sheetFormatPr baseColWidth="10" defaultColWidth="10.90625" defaultRowHeight="14" x14ac:dyDescent="0.3"/>
  <cols>
    <col min="1" max="5" width="16.7265625" style="78" customWidth="1"/>
    <col min="6" max="29" width="10.90625" style="77"/>
    <col min="30" max="16384" width="10.90625" style="78"/>
  </cols>
  <sheetData>
    <row r="1" spans="1:29" ht="23.5" thickBot="1" x14ac:dyDescent="0.55000000000000004">
      <c r="A1" s="102" t="s">
        <v>147</v>
      </c>
      <c r="B1" s="103"/>
      <c r="C1" s="103"/>
      <c r="D1" s="103"/>
      <c r="E1" s="103"/>
    </row>
    <row r="2" spans="1:29" ht="20" x14ac:dyDescent="0.4">
      <c r="A2" s="104" t="str">
        <f>Betriebsdaten!$B$21</f>
        <v>20XX</v>
      </c>
      <c r="B2" s="89"/>
      <c r="C2" s="89"/>
      <c r="D2" s="89"/>
      <c r="E2" s="89"/>
    </row>
    <row r="3" spans="1:29" ht="16" thickBot="1" x14ac:dyDescent="0.4">
      <c r="A3" s="105" t="s">
        <v>148</v>
      </c>
      <c r="B3" s="92"/>
      <c r="C3" s="92"/>
      <c r="D3" s="92"/>
      <c r="E3" s="92"/>
      <c r="F3" s="106"/>
      <c r="G3" s="106"/>
      <c r="H3" s="106"/>
      <c r="I3" s="106"/>
      <c r="J3" s="106"/>
      <c r="K3" s="106"/>
    </row>
    <row r="4" spans="1:29" x14ac:dyDescent="0.3">
      <c r="A4" s="107" t="s">
        <v>51</v>
      </c>
      <c r="B4" s="107" t="s">
        <v>52</v>
      </c>
      <c r="C4" s="107" t="s">
        <v>53</v>
      </c>
      <c r="D4" s="107" t="s">
        <v>55</v>
      </c>
      <c r="E4" s="107" t="s">
        <v>56</v>
      </c>
      <c r="F4" s="106"/>
      <c r="G4" s="106"/>
      <c r="H4" s="106"/>
      <c r="I4" s="106"/>
      <c r="J4" s="106"/>
      <c r="K4" s="106"/>
    </row>
    <row r="5" spans="1:29" ht="14.5" thickBot="1" x14ac:dyDescent="0.35">
      <c r="A5" s="108" t="s">
        <v>125</v>
      </c>
      <c r="B5" s="108" t="s">
        <v>125</v>
      </c>
      <c r="C5" s="108" t="s">
        <v>125</v>
      </c>
      <c r="D5" s="108" t="s">
        <v>125</v>
      </c>
      <c r="E5" s="108" t="s">
        <v>125</v>
      </c>
      <c r="F5" s="106"/>
      <c r="G5" s="106"/>
      <c r="H5" s="106"/>
      <c r="I5" s="106"/>
      <c r="J5" s="106"/>
      <c r="K5" s="106"/>
    </row>
    <row r="6" spans="1:29" ht="14.5" thickBot="1" x14ac:dyDescent="0.35">
      <c r="A6" s="108">
        <f>'Pflanzliche Nährstoffoutput'!Q39</f>
        <v>0</v>
      </c>
      <c r="B6" s="108">
        <f>'Pflanzliche Nährstoffoutput'!R39</f>
        <v>0</v>
      </c>
      <c r="C6" s="108">
        <f>'Pflanzliche Nährstoffoutput'!S39</f>
        <v>0</v>
      </c>
      <c r="D6" s="108">
        <f>'Pflanzliche Nährstoffoutput'!T39</f>
        <v>0</v>
      </c>
      <c r="E6" s="108">
        <f>'Pflanzliche Nährstoffoutput'!U39</f>
        <v>0</v>
      </c>
    </row>
    <row r="7" spans="1:29" s="103" customFormat="1" ht="16" thickBot="1" x14ac:dyDescent="0.4">
      <c r="A7" s="105" t="s">
        <v>149</v>
      </c>
      <c r="B7" s="92"/>
      <c r="C7" s="92"/>
      <c r="D7" s="92"/>
      <c r="E7" s="92"/>
      <c r="F7" s="77"/>
      <c r="G7" s="77"/>
      <c r="H7" s="77"/>
      <c r="I7" s="77"/>
      <c r="J7" s="77"/>
      <c r="K7" s="77"/>
      <c r="L7" s="77"/>
      <c r="M7" s="77"/>
      <c r="N7" s="77"/>
      <c r="O7" s="77"/>
      <c r="P7" s="77"/>
      <c r="Q7" s="77"/>
      <c r="R7" s="77"/>
      <c r="S7" s="77"/>
      <c r="T7" s="77"/>
      <c r="U7" s="77"/>
      <c r="V7" s="77"/>
      <c r="W7" s="77"/>
      <c r="X7" s="77"/>
      <c r="Y7" s="77"/>
      <c r="Z7" s="77"/>
      <c r="AA7" s="77"/>
      <c r="AB7" s="77"/>
      <c r="AC7" s="77"/>
    </row>
    <row r="8" spans="1:29" x14ac:dyDescent="0.3">
      <c r="A8" s="107" t="s">
        <v>51</v>
      </c>
      <c r="B8" s="107" t="s">
        <v>52</v>
      </c>
      <c r="C8" s="107" t="s">
        <v>53</v>
      </c>
      <c r="D8" s="107" t="s">
        <v>55</v>
      </c>
      <c r="E8" s="107" t="s">
        <v>56</v>
      </c>
    </row>
    <row r="9" spans="1:29" ht="14.5" thickBot="1" x14ac:dyDescent="0.35">
      <c r="A9" s="108" t="s">
        <v>125</v>
      </c>
      <c r="B9" s="108" t="s">
        <v>125</v>
      </c>
      <c r="C9" s="108" t="s">
        <v>125</v>
      </c>
      <c r="D9" s="108" t="s">
        <v>125</v>
      </c>
      <c r="E9" s="108" t="s">
        <v>125</v>
      </c>
    </row>
    <row r="10" spans="1:29" ht="14.5" thickBot="1" x14ac:dyDescent="0.35">
      <c r="A10" s="108">
        <f>'Tierische Nährstoffoutputs'!Q27</f>
        <v>0</v>
      </c>
      <c r="B10" s="108">
        <f>'Tierische Nährstoffoutputs'!R27</f>
        <v>0</v>
      </c>
      <c r="C10" s="108">
        <f>'Tierische Nährstoffoutputs'!S27</f>
        <v>0</v>
      </c>
      <c r="D10" s="108">
        <f>'Tierische Nährstoffoutputs'!T27</f>
        <v>0</v>
      </c>
      <c r="E10" s="108">
        <f>'Tierische Nährstoffoutputs'!U27</f>
        <v>0</v>
      </c>
    </row>
    <row r="11" spans="1:29" s="103" customFormat="1" ht="16" thickBot="1" x14ac:dyDescent="0.4">
      <c r="A11" s="105" t="s">
        <v>147</v>
      </c>
      <c r="B11" s="92"/>
      <c r="C11" s="92"/>
      <c r="D11" s="92"/>
      <c r="E11" s="92"/>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x14ac:dyDescent="0.3">
      <c r="A12" s="111" t="s">
        <v>51</v>
      </c>
      <c r="B12" s="111" t="s">
        <v>52</v>
      </c>
      <c r="C12" s="111" t="s">
        <v>53</v>
      </c>
      <c r="D12" s="111" t="s">
        <v>55</v>
      </c>
      <c r="E12" s="111" t="s">
        <v>56</v>
      </c>
    </row>
    <row r="13" spans="1:29" ht="14.5" thickBot="1" x14ac:dyDescent="0.35">
      <c r="A13" s="112" t="s">
        <v>125</v>
      </c>
      <c r="B13" s="112" t="s">
        <v>125</v>
      </c>
      <c r="C13" s="112" t="s">
        <v>125</v>
      </c>
      <c r="D13" s="112" t="s">
        <v>125</v>
      </c>
      <c r="E13" s="112" t="s">
        <v>125</v>
      </c>
    </row>
    <row r="14" spans="1:29" ht="14.5" thickBot="1" x14ac:dyDescent="0.35">
      <c r="A14" s="112">
        <f>A6+A10</f>
        <v>0</v>
      </c>
      <c r="B14" s="112">
        <f t="shared" ref="B14:E14" si="0">B6+B10</f>
        <v>0</v>
      </c>
      <c r="C14" s="112">
        <f t="shared" si="0"/>
        <v>0</v>
      </c>
      <c r="D14" s="112">
        <f t="shared" si="0"/>
        <v>0</v>
      </c>
      <c r="E14" s="112">
        <f t="shared" si="0"/>
        <v>0</v>
      </c>
    </row>
    <row r="15" spans="1:29" ht="14.5" thickBot="1" x14ac:dyDescent="0.35">
      <c r="A15" s="103"/>
      <c r="B15" s="103"/>
      <c r="C15" s="103"/>
      <c r="D15" s="103"/>
      <c r="E15" s="103"/>
    </row>
    <row r="16" spans="1:29" ht="20" x14ac:dyDescent="0.4">
      <c r="A16" s="104" t="str">
        <f>Betriebsdaten!$B$22</f>
        <v>20XX</v>
      </c>
      <c r="B16" s="89"/>
      <c r="C16" s="89"/>
      <c r="D16" s="89"/>
      <c r="E16" s="89"/>
    </row>
    <row r="17" spans="1:29" ht="16" thickBot="1" x14ac:dyDescent="0.4">
      <c r="A17" s="105" t="s">
        <v>148</v>
      </c>
      <c r="B17" s="92"/>
      <c r="C17" s="92"/>
      <c r="D17" s="92"/>
      <c r="E17" s="92"/>
    </row>
    <row r="18" spans="1:29" x14ac:dyDescent="0.3">
      <c r="A18" s="113" t="s">
        <v>51</v>
      </c>
      <c r="B18" s="113" t="s">
        <v>52</v>
      </c>
      <c r="C18" s="113" t="s">
        <v>53</v>
      </c>
      <c r="D18" s="113" t="s">
        <v>55</v>
      </c>
      <c r="E18" s="113" t="s">
        <v>56</v>
      </c>
    </row>
    <row r="19" spans="1:29" ht="14.5" thickBot="1" x14ac:dyDescent="0.35">
      <c r="A19" s="114" t="s">
        <v>125</v>
      </c>
      <c r="B19" s="114" t="s">
        <v>125</v>
      </c>
      <c r="C19" s="114" t="s">
        <v>125</v>
      </c>
      <c r="D19" s="114" t="s">
        <v>125</v>
      </c>
      <c r="E19" s="114" t="s">
        <v>125</v>
      </c>
    </row>
    <row r="20" spans="1:29" ht="14.5" thickBot="1" x14ac:dyDescent="0.35">
      <c r="A20" s="114">
        <f>'Pflanzliche Nährstoffoutput'!X39</f>
        <v>0</v>
      </c>
      <c r="B20" s="114">
        <f>'Pflanzliche Nährstoffoutput'!Y39</f>
        <v>0</v>
      </c>
      <c r="C20" s="114">
        <f>'Pflanzliche Nährstoffoutput'!Z39</f>
        <v>0</v>
      </c>
      <c r="D20" s="114">
        <f>'Pflanzliche Nährstoffoutput'!AA39</f>
        <v>0</v>
      </c>
      <c r="E20" s="114">
        <f>'Pflanzliche Nährstoffoutput'!AB39</f>
        <v>0</v>
      </c>
    </row>
    <row r="21" spans="1:29" s="103" customFormat="1" ht="16" thickBot="1" x14ac:dyDescent="0.4">
      <c r="A21" s="105" t="s">
        <v>149</v>
      </c>
      <c r="B21" s="92"/>
      <c r="C21" s="92"/>
      <c r="D21" s="92"/>
      <c r="E21" s="92"/>
      <c r="F21" s="77"/>
      <c r="G21" s="77"/>
      <c r="H21" s="77"/>
      <c r="I21" s="77"/>
      <c r="J21" s="77"/>
      <c r="K21" s="77"/>
      <c r="L21" s="77"/>
      <c r="M21" s="77"/>
      <c r="N21" s="77"/>
      <c r="O21" s="77"/>
      <c r="P21" s="77"/>
      <c r="Q21" s="77"/>
      <c r="R21" s="77"/>
      <c r="S21" s="77"/>
      <c r="T21" s="77"/>
      <c r="U21" s="77"/>
      <c r="V21" s="77"/>
      <c r="W21" s="77"/>
      <c r="X21" s="77"/>
      <c r="Y21" s="77"/>
      <c r="Z21" s="77"/>
      <c r="AA21" s="77"/>
      <c r="AB21" s="77"/>
      <c r="AC21" s="77"/>
    </row>
    <row r="22" spans="1:29" x14ac:dyDescent="0.3">
      <c r="A22" s="113" t="s">
        <v>51</v>
      </c>
      <c r="B22" s="113" t="s">
        <v>52</v>
      </c>
      <c r="C22" s="113" t="s">
        <v>53</v>
      </c>
      <c r="D22" s="113" t="s">
        <v>55</v>
      </c>
      <c r="E22" s="113" t="s">
        <v>56</v>
      </c>
    </row>
    <row r="23" spans="1:29" ht="14.5" thickBot="1" x14ac:dyDescent="0.35">
      <c r="A23" s="114" t="s">
        <v>125</v>
      </c>
      <c r="B23" s="114" t="s">
        <v>125</v>
      </c>
      <c r="C23" s="114" t="s">
        <v>125</v>
      </c>
      <c r="D23" s="114" t="s">
        <v>125</v>
      </c>
      <c r="E23" s="114" t="s">
        <v>125</v>
      </c>
    </row>
    <row r="24" spans="1:29" ht="14.5" thickBot="1" x14ac:dyDescent="0.35">
      <c r="A24" s="114">
        <f>'Tierische Nährstoffoutputs'!X27</f>
        <v>0</v>
      </c>
      <c r="B24" s="114">
        <f>'Tierische Nährstoffoutputs'!Y27</f>
        <v>0</v>
      </c>
      <c r="C24" s="114">
        <f>'Tierische Nährstoffoutputs'!Z27</f>
        <v>0</v>
      </c>
      <c r="D24" s="114">
        <f>'Tierische Nährstoffoutputs'!AA27</f>
        <v>0</v>
      </c>
      <c r="E24" s="114">
        <f>'Tierische Nährstoffoutputs'!AB27</f>
        <v>0</v>
      </c>
    </row>
    <row r="25" spans="1:29" s="103" customFormat="1" ht="16" thickBot="1" x14ac:dyDescent="0.4">
      <c r="A25" s="105" t="s">
        <v>147</v>
      </c>
      <c r="B25" s="92"/>
      <c r="C25" s="92"/>
      <c r="D25" s="92"/>
      <c r="E25" s="92"/>
      <c r="F25" s="77"/>
      <c r="G25" s="77"/>
      <c r="H25" s="77"/>
      <c r="I25" s="77"/>
      <c r="J25" s="77"/>
      <c r="K25" s="77"/>
      <c r="L25" s="77"/>
      <c r="M25" s="77"/>
      <c r="N25" s="77"/>
      <c r="O25" s="77"/>
      <c r="P25" s="77"/>
      <c r="Q25" s="77"/>
      <c r="R25" s="77"/>
      <c r="S25" s="77"/>
      <c r="T25" s="77"/>
      <c r="U25" s="77"/>
      <c r="V25" s="77"/>
      <c r="W25" s="77"/>
      <c r="X25" s="77"/>
      <c r="Y25" s="77"/>
      <c r="Z25" s="77"/>
      <c r="AA25" s="77"/>
      <c r="AB25" s="77"/>
      <c r="AC25" s="77"/>
    </row>
    <row r="26" spans="1:29" x14ac:dyDescent="0.3">
      <c r="A26" s="115" t="s">
        <v>51</v>
      </c>
      <c r="B26" s="115" t="s">
        <v>52</v>
      </c>
      <c r="C26" s="115" t="s">
        <v>53</v>
      </c>
      <c r="D26" s="115" t="s">
        <v>55</v>
      </c>
      <c r="E26" s="115" t="s">
        <v>56</v>
      </c>
    </row>
    <row r="27" spans="1:29" ht="14.5" thickBot="1" x14ac:dyDescent="0.35">
      <c r="A27" s="116" t="s">
        <v>125</v>
      </c>
      <c r="B27" s="116" t="s">
        <v>125</v>
      </c>
      <c r="C27" s="116" t="s">
        <v>125</v>
      </c>
      <c r="D27" s="116" t="s">
        <v>125</v>
      </c>
      <c r="E27" s="116" t="s">
        <v>125</v>
      </c>
    </row>
    <row r="28" spans="1:29" ht="14.5" thickBot="1" x14ac:dyDescent="0.35">
      <c r="A28" s="116">
        <f>A20+A24</f>
        <v>0</v>
      </c>
      <c r="B28" s="116">
        <f t="shared" ref="B28:E28" si="1">B20+B24</f>
        <v>0</v>
      </c>
      <c r="C28" s="116">
        <f t="shared" si="1"/>
        <v>0</v>
      </c>
      <c r="D28" s="116">
        <f t="shared" si="1"/>
        <v>0</v>
      </c>
      <c r="E28" s="116">
        <f t="shared" si="1"/>
        <v>0</v>
      </c>
    </row>
    <row r="29" spans="1:29" s="103" customFormat="1" ht="14.5" thickBot="1" x14ac:dyDescent="0.35">
      <c r="F29" s="77"/>
      <c r="G29" s="77"/>
      <c r="H29" s="77"/>
      <c r="I29" s="77"/>
      <c r="J29" s="77"/>
      <c r="K29" s="77"/>
      <c r="L29" s="77"/>
      <c r="M29" s="77"/>
      <c r="N29" s="77"/>
      <c r="O29" s="77"/>
      <c r="P29" s="77"/>
      <c r="Q29" s="77"/>
      <c r="R29" s="77"/>
      <c r="S29" s="77"/>
      <c r="T29" s="77"/>
      <c r="U29" s="77"/>
      <c r="V29" s="77"/>
      <c r="W29" s="77"/>
      <c r="X29" s="77"/>
      <c r="Y29" s="77"/>
      <c r="Z29" s="77"/>
      <c r="AA29" s="77"/>
      <c r="AB29" s="77"/>
      <c r="AC29" s="77"/>
    </row>
    <row r="30" spans="1:29" s="103" customFormat="1" ht="20" x14ac:dyDescent="0.4">
      <c r="A30" s="104" t="str">
        <f>Betriebsdaten!$B$23</f>
        <v>20XX</v>
      </c>
      <c r="B30" s="89"/>
      <c r="C30" s="89"/>
      <c r="D30" s="89"/>
      <c r="E30" s="89"/>
      <c r="F30" s="77"/>
      <c r="G30" s="77"/>
      <c r="H30" s="77"/>
      <c r="I30" s="77"/>
      <c r="J30" s="77"/>
      <c r="K30" s="77"/>
      <c r="L30" s="77"/>
      <c r="M30" s="77"/>
      <c r="N30" s="77"/>
      <c r="O30" s="77"/>
      <c r="P30" s="77"/>
      <c r="Q30" s="77"/>
      <c r="R30" s="77"/>
      <c r="S30" s="77"/>
      <c r="T30" s="77"/>
      <c r="U30" s="77"/>
      <c r="V30" s="77"/>
      <c r="W30" s="77"/>
      <c r="X30" s="77"/>
      <c r="Y30" s="77"/>
      <c r="Z30" s="77"/>
      <c r="AA30" s="77"/>
      <c r="AB30" s="77"/>
      <c r="AC30" s="77"/>
    </row>
    <row r="31" spans="1:29" s="103" customFormat="1" ht="16" thickBot="1" x14ac:dyDescent="0.4">
      <c r="A31" s="105" t="s">
        <v>148</v>
      </c>
      <c r="B31" s="92"/>
      <c r="C31" s="92"/>
      <c r="D31" s="92"/>
      <c r="E31" s="92"/>
      <c r="F31" s="77"/>
      <c r="G31" s="77"/>
      <c r="H31" s="77"/>
      <c r="I31" s="77"/>
      <c r="J31" s="77"/>
      <c r="K31" s="77"/>
      <c r="L31" s="77"/>
      <c r="M31" s="77"/>
      <c r="N31" s="77"/>
      <c r="O31" s="77"/>
      <c r="P31" s="77"/>
      <c r="Q31" s="77"/>
      <c r="R31" s="77"/>
      <c r="S31" s="77"/>
      <c r="T31" s="77"/>
      <c r="U31" s="77"/>
      <c r="V31" s="77"/>
      <c r="W31" s="77"/>
      <c r="X31" s="77"/>
      <c r="Y31" s="77"/>
      <c r="Z31" s="77"/>
      <c r="AA31" s="77"/>
      <c r="AB31" s="77"/>
      <c r="AC31" s="77"/>
    </row>
    <row r="32" spans="1:29" x14ac:dyDescent="0.3">
      <c r="A32" s="117" t="s">
        <v>51</v>
      </c>
      <c r="B32" s="117" t="s">
        <v>52</v>
      </c>
      <c r="C32" s="117" t="s">
        <v>53</v>
      </c>
      <c r="D32" s="117" t="s">
        <v>55</v>
      </c>
      <c r="E32" s="117" t="s">
        <v>56</v>
      </c>
    </row>
    <row r="33" spans="1:29" ht="14.5" thickBot="1" x14ac:dyDescent="0.35">
      <c r="A33" s="118" t="s">
        <v>125</v>
      </c>
      <c r="B33" s="118" t="s">
        <v>125</v>
      </c>
      <c r="C33" s="118" t="s">
        <v>125</v>
      </c>
      <c r="D33" s="118" t="s">
        <v>125</v>
      </c>
      <c r="E33" s="118" t="s">
        <v>125</v>
      </c>
    </row>
    <row r="34" spans="1:29" ht="14.5" thickBot="1" x14ac:dyDescent="0.35">
      <c r="A34" s="118">
        <f>'Pflanzliche Nährstoffoutput'!AE39</f>
        <v>0</v>
      </c>
      <c r="B34" s="118">
        <f>'Pflanzliche Nährstoffoutput'!AF39</f>
        <v>0</v>
      </c>
      <c r="C34" s="118">
        <f>'Pflanzliche Nährstoffoutput'!AG39</f>
        <v>0</v>
      </c>
      <c r="D34" s="118">
        <f>'Pflanzliche Nährstoffoutput'!AH39</f>
        <v>0</v>
      </c>
      <c r="E34" s="118">
        <f>'Pflanzliche Nährstoffoutput'!AI39</f>
        <v>0</v>
      </c>
    </row>
    <row r="35" spans="1:29" s="103" customFormat="1" ht="16" thickBot="1" x14ac:dyDescent="0.4">
      <c r="A35" s="105" t="s">
        <v>149</v>
      </c>
      <c r="B35" s="92"/>
      <c r="C35" s="92"/>
      <c r="D35" s="92"/>
      <c r="E35" s="92"/>
      <c r="F35" s="77"/>
      <c r="G35" s="77"/>
      <c r="H35" s="77"/>
      <c r="I35" s="77"/>
      <c r="J35" s="77"/>
      <c r="K35" s="77"/>
      <c r="L35" s="77"/>
      <c r="M35" s="77"/>
      <c r="N35" s="77"/>
      <c r="O35" s="77"/>
      <c r="P35" s="77"/>
      <c r="Q35" s="77"/>
      <c r="R35" s="77"/>
      <c r="S35" s="77"/>
      <c r="T35" s="77"/>
      <c r="U35" s="77"/>
      <c r="V35" s="77"/>
      <c r="W35" s="77"/>
      <c r="X35" s="77"/>
      <c r="Y35" s="77"/>
      <c r="Z35" s="77"/>
      <c r="AA35" s="77"/>
      <c r="AB35" s="77"/>
      <c r="AC35" s="77"/>
    </row>
    <row r="36" spans="1:29" x14ac:dyDescent="0.3">
      <c r="A36" s="117" t="s">
        <v>51</v>
      </c>
      <c r="B36" s="117" t="s">
        <v>52</v>
      </c>
      <c r="C36" s="117" t="s">
        <v>53</v>
      </c>
      <c r="D36" s="117" t="s">
        <v>55</v>
      </c>
      <c r="E36" s="117" t="s">
        <v>56</v>
      </c>
    </row>
    <row r="37" spans="1:29" ht="14.5" thickBot="1" x14ac:dyDescent="0.35">
      <c r="A37" s="118" t="s">
        <v>125</v>
      </c>
      <c r="B37" s="118" t="s">
        <v>125</v>
      </c>
      <c r="C37" s="118" t="s">
        <v>125</v>
      </c>
      <c r="D37" s="118" t="s">
        <v>125</v>
      </c>
      <c r="E37" s="118" t="s">
        <v>125</v>
      </c>
    </row>
    <row r="38" spans="1:29" ht="14.5" thickBot="1" x14ac:dyDescent="0.35">
      <c r="A38" s="118">
        <f>'Tierische Nährstoffoutputs'!AE27</f>
        <v>0</v>
      </c>
      <c r="B38" s="118">
        <f>'Tierische Nährstoffoutputs'!AF27</f>
        <v>0</v>
      </c>
      <c r="C38" s="118">
        <f>'Tierische Nährstoffoutputs'!AG27</f>
        <v>0</v>
      </c>
      <c r="D38" s="118">
        <f>'Tierische Nährstoffoutputs'!AH27</f>
        <v>0</v>
      </c>
      <c r="E38" s="118">
        <f>'Tierische Nährstoffoutputs'!AI27</f>
        <v>0</v>
      </c>
    </row>
    <row r="39" spans="1:29" s="103" customFormat="1" ht="16" thickBot="1" x14ac:dyDescent="0.4">
      <c r="A39" s="105" t="s">
        <v>147</v>
      </c>
      <c r="B39" s="92"/>
      <c r="C39" s="92"/>
      <c r="D39" s="92"/>
      <c r="E39" s="92"/>
      <c r="F39" s="77"/>
      <c r="G39" s="77"/>
      <c r="H39" s="77"/>
      <c r="I39" s="77"/>
      <c r="J39" s="77"/>
      <c r="K39" s="77"/>
      <c r="L39" s="77"/>
      <c r="M39" s="77"/>
      <c r="N39" s="77"/>
      <c r="O39" s="77"/>
      <c r="P39" s="77"/>
      <c r="Q39" s="77"/>
      <c r="R39" s="77"/>
      <c r="S39" s="77"/>
      <c r="T39" s="77"/>
      <c r="U39" s="77"/>
      <c r="V39" s="77"/>
      <c r="W39" s="77"/>
      <c r="X39" s="77"/>
      <c r="Y39" s="77"/>
      <c r="Z39" s="77"/>
      <c r="AA39" s="77"/>
      <c r="AB39" s="77"/>
      <c r="AC39" s="77"/>
    </row>
    <row r="40" spans="1:29" x14ac:dyDescent="0.3">
      <c r="A40" s="119" t="s">
        <v>51</v>
      </c>
      <c r="B40" s="119" t="s">
        <v>52</v>
      </c>
      <c r="C40" s="119" t="s">
        <v>53</v>
      </c>
      <c r="D40" s="119" t="s">
        <v>55</v>
      </c>
      <c r="E40" s="119" t="s">
        <v>56</v>
      </c>
    </row>
    <row r="41" spans="1:29" ht="14.5" thickBot="1" x14ac:dyDescent="0.35">
      <c r="A41" s="120" t="s">
        <v>125</v>
      </c>
      <c r="B41" s="120" t="s">
        <v>125</v>
      </c>
      <c r="C41" s="120" t="s">
        <v>125</v>
      </c>
      <c r="D41" s="120" t="s">
        <v>125</v>
      </c>
      <c r="E41" s="120" t="s">
        <v>125</v>
      </c>
    </row>
    <row r="42" spans="1:29" ht="14.5" thickBot="1" x14ac:dyDescent="0.35">
      <c r="A42" s="120">
        <f>A34+A38</f>
        <v>0</v>
      </c>
      <c r="B42" s="120">
        <f t="shared" ref="B42:E42" si="2">B34+B38</f>
        <v>0</v>
      </c>
      <c r="C42" s="120">
        <f t="shared" si="2"/>
        <v>0</v>
      </c>
      <c r="D42" s="120">
        <f t="shared" si="2"/>
        <v>0</v>
      </c>
      <c r="E42" s="120">
        <f t="shared" si="2"/>
        <v>0</v>
      </c>
    </row>
    <row r="43" spans="1:29" s="103" customFormat="1" ht="14.5" thickBot="1" x14ac:dyDescent="0.35">
      <c r="F43" s="77"/>
      <c r="G43" s="77"/>
      <c r="H43" s="77"/>
      <c r="I43" s="77"/>
      <c r="J43" s="77"/>
      <c r="K43" s="77"/>
      <c r="L43" s="77"/>
      <c r="M43" s="77"/>
      <c r="N43" s="77"/>
      <c r="O43" s="77"/>
      <c r="P43" s="77"/>
      <c r="Q43" s="77"/>
      <c r="R43" s="77"/>
      <c r="S43" s="77"/>
      <c r="T43" s="77"/>
      <c r="U43" s="77"/>
      <c r="V43" s="77"/>
      <c r="W43" s="77"/>
      <c r="X43" s="77"/>
      <c r="Y43" s="77"/>
      <c r="Z43" s="77"/>
      <c r="AA43" s="77"/>
      <c r="AB43" s="77"/>
      <c r="AC43" s="77"/>
    </row>
    <row r="44" spans="1:29" s="103" customFormat="1" ht="20" x14ac:dyDescent="0.4">
      <c r="A44" s="104" t="s">
        <v>126</v>
      </c>
      <c r="B44" s="89"/>
      <c r="C44" s="89"/>
      <c r="D44" s="89"/>
      <c r="E44" s="89"/>
      <c r="F44" s="77"/>
      <c r="G44" s="77"/>
      <c r="H44" s="77"/>
      <c r="I44" s="77"/>
      <c r="J44" s="77"/>
      <c r="K44" s="77"/>
      <c r="L44" s="77"/>
      <c r="M44" s="77"/>
      <c r="N44" s="77"/>
      <c r="O44" s="77"/>
      <c r="P44" s="77"/>
      <c r="Q44" s="77"/>
      <c r="R44" s="77"/>
      <c r="S44" s="77"/>
      <c r="T44" s="77"/>
      <c r="U44" s="77"/>
      <c r="V44" s="77"/>
      <c r="W44" s="77"/>
      <c r="X44" s="77"/>
      <c r="Y44" s="77"/>
      <c r="Z44" s="77"/>
      <c r="AA44" s="77"/>
      <c r="AB44" s="77"/>
      <c r="AC44" s="77"/>
    </row>
    <row r="45" spans="1:29" s="103" customFormat="1" ht="16" thickBot="1" x14ac:dyDescent="0.4">
      <c r="A45" s="105" t="s">
        <v>148</v>
      </c>
      <c r="B45" s="92"/>
      <c r="C45" s="92"/>
      <c r="D45" s="92"/>
      <c r="E45" s="92"/>
      <c r="F45" s="77"/>
      <c r="G45" s="77"/>
      <c r="H45" s="77"/>
      <c r="I45" s="77"/>
      <c r="J45" s="77"/>
      <c r="K45" s="77"/>
      <c r="L45" s="77"/>
      <c r="M45" s="77"/>
      <c r="N45" s="77"/>
      <c r="O45" s="77"/>
      <c r="P45" s="77"/>
      <c r="Q45" s="77"/>
      <c r="R45" s="77"/>
      <c r="S45" s="77"/>
      <c r="T45" s="77"/>
      <c r="U45" s="77"/>
      <c r="V45" s="77"/>
      <c r="W45" s="77"/>
      <c r="X45" s="77"/>
      <c r="Y45" s="77"/>
      <c r="Z45" s="77"/>
      <c r="AA45" s="77"/>
      <c r="AB45" s="77"/>
      <c r="AC45" s="77"/>
    </row>
    <row r="46" spans="1:29" x14ac:dyDescent="0.3">
      <c r="A46" s="121" t="s">
        <v>51</v>
      </c>
      <c r="B46" s="121" t="s">
        <v>52</v>
      </c>
      <c r="C46" s="121" t="s">
        <v>53</v>
      </c>
      <c r="D46" s="121" t="s">
        <v>55</v>
      </c>
      <c r="E46" s="121" t="s">
        <v>56</v>
      </c>
    </row>
    <row r="47" spans="1:29" ht="14.5" thickBot="1" x14ac:dyDescent="0.35">
      <c r="A47" s="122" t="s">
        <v>125</v>
      </c>
      <c r="B47" s="122" t="s">
        <v>125</v>
      </c>
      <c r="C47" s="122" t="s">
        <v>125</v>
      </c>
      <c r="D47" s="122" t="s">
        <v>125</v>
      </c>
      <c r="E47" s="122" t="s">
        <v>125</v>
      </c>
    </row>
    <row r="48" spans="1:29" ht="14.5" thickBot="1" x14ac:dyDescent="0.35">
      <c r="A48" s="122">
        <f>'Pflanzliche Nährstoffoutput'!AK39</f>
        <v>0</v>
      </c>
      <c r="B48" s="122">
        <f>'Pflanzliche Nährstoffoutput'!AL39</f>
        <v>0</v>
      </c>
      <c r="C48" s="122">
        <f>'Pflanzliche Nährstoffoutput'!AM39</f>
        <v>0</v>
      </c>
      <c r="D48" s="122">
        <f>'Pflanzliche Nährstoffoutput'!AN39</f>
        <v>0</v>
      </c>
      <c r="E48" s="122">
        <f>'Pflanzliche Nährstoffoutput'!AO39</f>
        <v>0</v>
      </c>
    </row>
    <row r="49" spans="1:29" s="103" customFormat="1" ht="16" thickBot="1" x14ac:dyDescent="0.4">
      <c r="A49" s="105" t="s">
        <v>149</v>
      </c>
      <c r="B49" s="92"/>
      <c r="C49" s="92"/>
      <c r="D49" s="92"/>
      <c r="E49" s="92"/>
      <c r="F49" s="77"/>
      <c r="G49" s="77"/>
      <c r="H49" s="77"/>
      <c r="I49" s="77"/>
      <c r="J49" s="77"/>
      <c r="K49" s="77"/>
      <c r="L49" s="77"/>
      <c r="M49" s="77"/>
      <c r="N49" s="77"/>
      <c r="O49" s="77"/>
      <c r="P49" s="77"/>
      <c r="Q49" s="77"/>
      <c r="R49" s="77"/>
      <c r="S49" s="77"/>
      <c r="T49" s="77"/>
      <c r="U49" s="77"/>
      <c r="V49" s="77"/>
      <c r="W49" s="77"/>
      <c r="X49" s="77"/>
      <c r="Y49" s="77"/>
      <c r="Z49" s="77"/>
      <c r="AA49" s="77"/>
      <c r="AB49" s="77"/>
      <c r="AC49" s="77"/>
    </row>
    <row r="50" spans="1:29" x14ac:dyDescent="0.3">
      <c r="A50" s="121" t="s">
        <v>51</v>
      </c>
      <c r="B50" s="121" t="s">
        <v>52</v>
      </c>
      <c r="C50" s="121" t="s">
        <v>53</v>
      </c>
      <c r="D50" s="121" t="s">
        <v>55</v>
      </c>
      <c r="E50" s="121" t="s">
        <v>56</v>
      </c>
    </row>
    <row r="51" spans="1:29" ht="14.5" thickBot="1" x14ac:dyDescent="0.35">
      <c r="A51" s="122" t="s">
        <v>125</v>
      </c>
      <c r="B51" s="122" t="s">
        <v>125</v>
      </c>
      <c r="C51" s="122" t="s">
        <v>125</v>
      </c>
      <c r="D51" s="122" t="s">
        <v>125</v>
      </c>
      <c r="E51" s="122" t="s">
        <v>125</v>
      </c>
    </row>
    <row r="52" spans="1:29" ht="14.5" thickBot="1" x14ac:dyDescent="0.35">
      <c r="A52" s="122">
        <f>'Tierische Nährstoffoutputs'!AK27</f>
        <v>0</v>
      </c>
      <c r="B52" s="122">
        <f>'Tierische Nährstoffoutputs'!AL27</f>
        <v>0</v>
      </c>
      <c r="C52" s="122">
        <f>'Tierische Nährstoffoutputs'!AM27</f>
        <v>0</v>
      </c>
      <c r="D52" s="122">
        <f>'Tierische Nährstoffoutputs'!AN27</f>
        <v>0</v>
      </c>
      <c r="E52" s="122">
        <f>'Tierische Nährstoffoutputs'!AO27</f>
        <v>0</v>
      </c>
    </row>
    <row r="53" spans="1:29" s="103" customFormat="1" ht="16" thickBot="1" x14ac:dyDescent="0.4">
      <c r="A53" s="105" t="s">
        <v>147</v>
      </c>
      <c r="B53" s="92"/>
      <c r="C53" s="92"/>
      <c r="D53" s="92"/>
      <c r="E53" s="92"/>
      <c r="F53" s="77"/>
      <c r="G53" s="77"/>
      <c r="H53" s="77"/>
      <c r="I53" s="77"/>
      <c r="J53" s="77"/>
      <c r="K53" s="77"/>
      <c r="L53" s="77"/>
      <c r="M53" s="77"/>
      <c r="N53" s="77"/>
      <c r="O53" s="77"/>
      <c r="P53" s="77"/>
      <c r="Q53" s="77"/>
      <c r="R53" s="77"/>
      <c r="S53" s="77"/>
      <c r="T53" s="77"/>
      <c r="U53" s="77"/>
      <c r="V53" s="77"/>
      <c r="W53" s="77"/>
      <c r="X53" s="77"/>
      <c r="Y53" s="77"/>
      <c r="Z53" s="77"/>
      <c r="AA53" s="77"/>
      <c r="AB53" s="77"/>
      <c r="AC53" s="77"/>
    </row>
    <row r="54" spans="1:29" x14ac:dyDescent="0.3">
      <c r="A54" s="123" t="s">
        <v>51</v>
      </c>
      <c r="B54" s="123" t="s">
        <v>52</v>
      </c>
      <c r="C54" s="123" t="s">
        <v>53</v>
      </c>
      <c r="D54" s="123" t="s">
        <v>55</v>
      </c>
      <c r="E54" s="123" t="s">
        <v>56</v>
      </c>
    </row>
    <row r="55" spans="1:29" ht="14.5" thickBot="1" x14ac:dyDescent="0.35">
      <c r="A55" s="124" t="s">
        <v>125</v>
      </c>
      <c r="B55" s="124" t="s">
        <v>125</v>
      </c>
      <c r="C55" s="124" t="s">
        <v>125</v>
      </c>
      <c r="D55" s="124" t="s">
        <v>125</v>
      </c>
      <c r="E55" s="124" t="s">
        <v>125</v>
      </c>
    </row>
    <row r="56" spans="1:29" ht="14.5" thickBot="1" x14ac:dyDescent="0.35">
      <c r="A56" s="124">
        <f>A48+A52</f>
        <v>0</v>
      </c>
      <c r="B56" s="124">
        <f t="shared" ref="B56:E56" si="3">B48+B52</f>
        <v>0</v>
      </c>
      <c r="C56" s="124">
        <f t="shared" si="3"/>
        <v>0</v>
      </c>
      <c r="D56" s="124">
        <f t="shared" si="3"/>
        <v>0</v>
      </c>
      <c r="E56" s="124">
        <f t="shared" si="3"/>
        <v>0</v>
      </c>
    </row>
    <row r="57" spans="1:29" s="103" customFormat="1" x14ac:dyDescent="0.3">
      <c r="A57" s="125"/>
      <c r="B57" s="125"/>
      <c r="C57" s="125"/>
      <c r="D57" s="125"/>
      <c r="E57" s="125"/>
      <c r="F57" s="77"/>
      <c r="G57" s="77"/>
      <c r="H57" s="77"/>
      <c r="I57" s="77"/>
      <c r="J57" s="77"/>
      <c r="K57" s="77"/>
      <c r="L57" s="77"/>
      <c r="M57" s="77"/>
      <c r="N57" s="77"/>
      <c r="O57" s="77"/>
      <c r="P57" s="77"/>
      <c r="Q57" s="77"/>
      <c r="R57" s="77"/>
      <c r="S57" s="77"/>
      <c r="T57" s="77"/>
      <c r="U57" s="77"/>
      <c r="V57" s="77"/>
      <c r="W57" s="77"/>
      <c r="X57" s="77"/>
      <c r="Y57" s="77"/>
      <c r="Z57" s="77"/>
      <c r="AA57" s="77"/>
      <c r="AB57" s="77"/>
      <c r="AC57" s="77"/>
    </row>
    <row r="58" spans="1:29" s="103" customFormat="1" x14ac:dyDescent="0.3">
      <c r="A58" s="125"/>
      <c r="B58" s="125"/>
      <c r="C58" s="125"/>
      <c r="D58" s="125"/>
      <c r="E58" s="125"/>
      <c r="F58" s="77"/>
      <c r="G58" s="77"/>
      <c r="H58" s="77"/>
      <c r="I58" s="77"/>
      <c r="J58" s="77"/>
      <c r="K58" s="77"/>
      <c r="L58" s="77"/>
      <c r="M58" s="77"/>
      <c r="N58" s="77"/>
      <c r="O58" s="77"/>
      <c r="P58" s="77"/>
      <c r="Q58" s="77"/>
      <c r="R58" s="77"/>
      <c r="S58" s="77"/>
      <c r="T58" s="77"/>
      <c r="U58" s="77"/>
      <c r="V58" s="77"/>
      <c r="W58" s="77"/>
      <c r="X58" s="77"/>
      <c r="Y58" s="77"/>
      <c r="Z58" s="77"/>
      <c r="AA58" s="77"/>
      <c r="AB58" s="77"/>
      <c r="AC58" s="77"/>
    </row>
    <row r="59" spans="1:29" s="103" customFormat="1" x14ac:dyDescent="0.3">
      <c r="A59" s="125"/>
      <c r="B59" s="125"/>
      <c r="C59" s="125"/>
      <c r="D59" s="125"/>
      <c r="E59" s="125"/>
      <c r="F59" s="77"/>
      <c r="G59" s="77"/>
      <c r="H59" s="77"/>
      <c r="I59" s="77"/>
      <c r="J59" s="77"/>
      <c r="K59" s="77"/>
      <c r="L59" s="77"/>
      <c r="M59" s="77"/>
      <c r="N59" s="77"/>
      <c r="O59" s="77"/>
      <c r="P59" s="77"/>
      <c r="Q59" s="77"/>
      <c r="R59" s="77"/>
      <c r="S59" s="77"/>
      <c r="T59" s="77"/>
      <c r="U59" s="77"/>
      <c r="V59" s="77"/>
      <c r="W59" s="77"/>
      <c r="X59" s="77"/>
      <c r="Y59" s="77"/>
      <c r="Z59" s="77"/>
      <c r="AA59" s="77"/>
      <c r="AB59" s="77"/>
      <c r="AC59" s="77"/>
    </row>
    <row r="60" spans="1:29" s="103" customFormat="1" x14ac:dyDescent="0.3">
      <c r="A60" s="125"/>
      <c r="B60" s="125"/>
      <c r="C60" s="125"/>
      <c r="D60" s="125"/>
      <c r="E60" s="125"/>
      <c r="F60" s="77"/>
      <c r="G60" s="77"/>
      <c r="H60" s="77"/>
      <c r="I60" s="77"/>
      <c r="J60" s="77"/>
      <c r="K60" s="77"/>
      <c r="L60" s="77"/>
      <c r="M60" s="77"/>
      <c r="N60" s="77"/>
      <c r="O60" s="77"/>
      <c r="P60" s="77"/>
      <c r="Q60" s="77"/>
      <c r="R60" s="77"/>
      <c r="S60" s="77"/>
      <c r="T60" s="77"/>
      <c r="U60" s="77"/>
      <c r="V60" s="77"/>
      <c r="W60" s="77"/>
      <c r="X60" s="77"/>
      <c r="Y60" s="77"/>
      <c r="Z60" s="77"/>
      <c r="AA60" s="77"/>
      <c r="AB60" s="77"/>
      <c r="AC60" s="77"/>
    </row>
    <row r="61" spans="1:29" s="103" customFormat="1" x14ac:dyDescent="0.3">
      <c r="A61" s="125"/>
      <c r="B61" s="125"/>
      <c r="C61" s="125"/>
      <c r="D61" s="125"/>
      <c r="E61" s="125"/>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1:29" s="103" customFormat="1" x14ac:dyDescent="0.3">
      <c r="A62" s="125"/>
      <c r="B62" s="125"/>
      <c r="C62" s="125"/>
      <c r="D62" s="125"/>
      <c r="E62" s="125"/>
      <c r="F62" s="77"/>
      <c r="G62" s="77"/>
      <c r="H62" s="77"/>
      <c r="I62" s="77"/>
      <c r="J62" s="77"/>
      <c r="K62" s="77"/>
      <c r="L62" s="77"/>
      <c r="M62" s="77"/>
      <c r="N62" s="77"/>
      <c r="O62" s="77"/>
      <c r="P62" s="77"/>
      <c r="Q62" s="77"/>
      <c r="R62" s="77"/>
      <c r="S62" s="77"/>
      <c r="T62" s="77"/>
      <c r="U62" s="77"/>
      <c r="V62" s="77"/>
      <c r="W62" s="77"/>
      <c r="X62" s="77"/>
      <c r="Y62" s="77"/>
      <c r="Z62" s="77"/>
      <c r="AA62" s="77"/>
      <c r="AB62" s="77"/>
      <c r="AC62" s="77"/>
    </row>
    <row r="63" spans="1:29" s="103" customFormat="1" x14ac:dyDescent="0.3">
      <c r="A63" s="125"/>
      <c r="B63" s="125"/>
      <c r="C63" s="125"/>
      <c r="D63" s="125"/>
      <c r="E63" s="125"/>
      <c r="F63" s="77"/>
      <c r="G63" s="77"/>
      <c r="H63" s="77"/>
      <c r="I63" s="77"/>
      <c r="J63" s="77"/>
      <c r="K63" s="77"/>
      <c r="L63" s="77"/>
      <c r="M63" s="77"/>
      <c r="N63" s="77"/>
      <c r="O63" s="77"/>
      <c r="P63" s="77"/>
      <c r="Q63" s="77"/>
      <c r="R63" s="77"/>
      <c r="S63" s="77"/>
      <c r="T63" s="77"/>
      <c r="U63" s="77"/>
      <c r="V63" s="77"/>
      <c r="W63" s="77"/>
      <c r="X63" s="77"/>
      <c r="Y63" s="77"/>
      <c r="Z63" s="77"/>
      <c r="AA63" s="77"/>
      <c r="AB63" s="77"/>
      <c r="AC63" s="77"/>
    </row>
    <row r="64" spans="1:29" x14ac:dyDescent="0.3">
      <c r="A64" s="125"/>
      <c r="B64" s="125"/>
      <c r="C64" s="125"/>
      <c r="D64" s="125"/>
      <c r="E64" s="125"/>
    </row>
    <row r="65" spans="1:5" x14ac:dyDescent="0.3">
      <c r="A65" s="125"/>
      <c r="B65" s="125"/>
      <c r="C65" s="125"/>
      <c r="D65" s="125"/>
      <c r="E65" s="125"/>
    </row>
    <row r="66" spans="1:5" x14ac:dyDescent="0.3">
      <c r="A66" s="125"/>
      <c r="B66" s="125"/>
      <c r="C66" s="125"/>
      <c r="D66" s="125"/>
      <c r="E66" s="125"/>
    </row>
    <row r="67" spans="1:5" x14ac:dyDescent="0.3">
      <c r="A67" s="125"/>
      <c r="B67" s="125"/>
      <c r="C67" s="125"/>
      <c r="D67" s="125"/>
      <c r="E67" s="125"/>
    </row>
    <row r="68" spans="1:5" x14ac:dyDescent="0.3">
      <c r="A68" s="125"/>
      <c r="B68" s="125"/>
      <c r="C68" s="125"/>
      <c r="D68" s="125"/>
      <c r="E68" s="125"/>
    </row>
    <row r="69" spans="1:5" x14ac:dyDescent="0.3">
      <c r="A69" s="125"/>
      <c r="B69" s="125"/>
      <c r="C69" s="125"/>
      <c r="D69" s="125"/>
      <c r="E69" s="125"/>
    </row>
    <row r="70" spans="1:5" x14ac:dyDescent="0.3">
      <c r="A70" s="125"/>
      <c r="B70" s="125"/>
      <c r="C70" s="125"/>
      <c r="D70" s="125"/>
      <c r="E70" s="125"/>
    </row>
    <row r="71" spans="1:5" x14ac:dyDescent="0.3">
      <c r="A71" s="125"/>
      <c r="B71" s="125"/>
      <c r="C71" s="125"/>
      <c r="D71" s="125"/>
      <c r="E71" s="125"/>
    </row>
    <row r="72" spans="1:5" x14ac:dyDescent="0.3">
      <c r="A72" s="125"/>
      <c r="B72" s="125"/>
      <c r="C72" s="125"/>
      <c r="D72" s="125"/>
      <c r="E72" s="125"/>
    </row>
    <row r="73" spans="1:5" x14ac:dyDescent="0.3">
      <c r="A73" s="125"/>
      <c r="B73" s="125"/>
      <c r="C73" s="125"/>
      <c r="D73" s="125"/>
      <c r="E73" s="125"/>
    </row>
    <row r="74" spans="1:5" x14ac:dyDescent="0.3">
      <c r="A74" s="125"/>
      <c r="B74" s="125"/>
      <c r="C74" s="125"/>
      <c r="D74" s="125"/>
      <c r="E74" s="125"/>
    </row>
    <row r="75" spans="1:5" x14ac:dyDescent="0.3">
      <c r="A75" s="125"/>
      <c r="B75" s="125"/>
      <c r="C75" s="125"/>
      <c r="D75" s="125"/>
      <c r="E75" s="125"/>
    </row>
    <row r="76" spans="1:5" x14ac:dyDescent="0.3">
      <c r="A76" s="125"/>
      <c r="B76" s="125"/>
      <c r="C76" s="125"/>
      <c r="D76" s="125"/>
      <c r="E76" s="125"/>
    </row>
    <row r="77" spans="1:5" x14ac:dyDescent="0.3">
      <c r="A77" s="125"/>
      <c r="B77" s="125"/>
      <c r="C77" s="125"/>
      <c r="D77" s="125"/>
      <c r="E77" s="125"/>
    </row>
    <row r="78" spans="1:5" x14ac:dyDescent="0.3">
      <c r="A78" s="125"/>
      <c r="B78" s="125"/>
      <c r="C78" s="125"/>
      <c r="D78" s="125"/>
      <c r="E78" s="125"/>
    </row>
    <row r="79" spans="1:5" x14ac:dyDescent="0.3">
      <c r="A79" s="125"/>
      <c r="B79" s="125"/>
      <c r="C79" s="125"/>
      <c r="D79" s="125"/>
      <c r="E79" s="125"/>
    </row>
    <row r="80" spans="1:5" x14ac:dyDescent="0.3">
      <c r="A80" s="125"/>
      <c r="B80" s="125"/>
      <c r="C80" s="125"/>
      <c r="D80" s="125"/>
      <c r="E80" s="125"/>
    </row>
    <row r="81" spans="1:5" x14ac:dyDescent="0.3">
      <c r="A81" s="125"/>
      <c r="B81" s="125"/>
      <c r="C81" s="125"/>
      <c r="D81" s="125"/>
      <c r="E81" s="125"/>
    </row>
    <row r="82" spans="1:5" x14ac:dyDescent="0.3">
      <c r="A82" s="125"/>
      <c r="B82" s="125"/>
      <c r="C82" s="125"/>
      <c r="D82" s="125"/>
      <c r="E82" s="125"/>
    </row>
    <row r="83" spans="1:5" x14ac:dyDescent="0.3">
      <c r="A83" s="125"/>
      <c r="B83" s="125"/>
      <c r="C83" s="125"/>
      <c r="D83" s="125"/>
      <c r="E83" s="125"/>
    </row>
    <row r="84" spans="1:5" x14ac:dyDescent="0.3">
      <c r="A84" s="125"/>
      <c r="B84" s="125"/>
      <c r="C84" s="125"/>
      <c r="D84" s="125"/>
      <c r="E84" s="125"/>
    </row>
    <row r="85" spans="1:5" x14ac:dyDescent="0.3">
      <c r="A85" s="125"/>
      <c r="B85" s="125"/>
      <c r="C85" s="125"/>
      <c r="D85" s="125"/>
      <c r="E85" s="125"/>
    </row>
    <row r="86" spans="1:5" x14ac:dyDescent="0.3">
      <c r="A86" s="125"/>
      <c r="B86" s="125"/>
      <c r="C86" s="125"/>
      <c r="D86" s="125"/>
      <c r="E86" s="125"/>
    </row>
    <row r="87" spans="1:5" x14ac:dyDescent="0.3">
      <c r="A87" s="125"/>
      <c r="B87" s="125"/>
      <c r="C87" s="125"/>
      <c r="D87" s="125"/>
      <c r="E87" s="125"/>
    </row>
    <row r="88" spans="1:5" x14ac:dyDescent="0.3">
      <c r="A88" s="125"/>
      <c r="B88" s="125"/>
      <c r="C88" s="125"/>
      <c r="D88" s="125"/>
      <c r="E88" s="125"/>
    </row>
    <row r="89" spans="1:5" x14ac:dyDescent="0.3">
      <c r="A89" s="125"/>
      <c r="B89" s="125"/>
      <c r="C89" s="125"/>
      <c r="D89" s="125"/>
      <c r="E89" s="125"/>
    </row>
    <row r="90" spans="1:5" x14ac:dyDescent="0.3">
      <c r="A90" s="125"/>
      <c r="B90" s="125"/>
      <c r="C90" s="125"/>
      <c r="D90" s="125"/>
      <c r="E90" s="125"/>
    </row>
    <row r="91" spans="1:5" x14ac:dyDescent="0.3">
      <c r="A91" s="125"/>
      <c r="B91" s="125"/>
      <c r="C91" s="125"/>
      <c r="D91" s="125"/>
      <c r="E91" s="125"/>
    </row>
    <row r="92" spans="1:5" x14ac:dyDescent="0.3">
      <c r="A92" s="125"/>
      <c r="B92" s="125"/>
      <c r="C92" s="125"/>
      <c r="D92" s="125"/>
      <c r="E92" s="125"/>
    </row>
    <row r="93" spans="1:5" x14ac:dyDescent="0.3">
      <c r="A93" s="125"/>
      <c r="B93" s="125"/>
      <c r="C93" s="125"/>
      <c r="D93" s="125"/>
      <c r="E93" s="125"/>
    </row>
    <row r="94" spans="1:5" x14ac:dyDescent="0.3">
      <c r="A94" s="125"/>
      <c r="B94" s="125"/>
      <c r="C94" s="125"/>
      <c r="D94" s="125"/>
      <c r="E94" s="12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Einleitung</vt:lpstr>
      <vt:lpstr>Betriebsdaten</vt:lpstr>
      <vt:lpstr>Fruchtfolge</vt:lpstr>
      <vt:lpstr>Nährstoffinput</vt:lpstr>
      <vt:lpstr>N-Fixierung</vt:lpstr>
      <vt:lpstr>Gesamt Nährstoffinput</vt:lpstr>
      <vt:lpstr>Pflanzliche Nährstoffoutput</vt:lpstr>
      <vt:lpstr>Tierische Nährstoffoutputs</vt:lpstr>
      <vt:lpstr>Gesamter Nährstoffoutput</vt:lpstr>
      <vt:lpstr>Hoftorbilanz</vt:lpstr>
      <vt:lpstr>Tabellenwerte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Reimer</dc:creator>
  <cp:lastModifiedBy>Marie Reimer</cp:lastModifiedBy>
  <dcterms:created xsi:type="dcterms:W3CDTF">2018-11-07T08:52:10Z</dcterms:created>
  <dcterms:modified xsi:type="dcterms:W3CDTF">2020-11-19T08:28:40Z</dcterms:modified>
  <cp:contentStatus/>
</cp:coreProperties>
</file>